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3250" windowHeight="12570" activeTab="4"/>
  </bookViews>
  <sheets>
    <sheet name="Kimble" sheetId="5" r:id="rId1"/>
    <sheet name="Republic" sheetId="6" r:id="rId2"/>
    <sheet name="Rumpke" sheetId="7" r:id="rId3"/>
    <sheet name="Bid Form 5 Tally" sheetId="10" r:id="rId4"/>
    <sheet name="Bid Form 6 Tally" sheetId="11" r:id="rId5"/>
  </sheets>
  <definedNames>
    <definedName name="_xlnm.Print_Area" localSheetId="3">'Bid Form 5 Tally'!$A$1:$D$42</definedName>
    <definedName name="_xlnm.Print_Area" localSheetId="4">'Bid Form 6 Tally'!$A$1:$J$27</definedName>
    <definedName name="_xlnm.Print_Area" localSheetId="0">Kimble!$A$1:$AC$17</definedName>
    <definedName name="_xlnm.Print_Area" localSheetId="1">Republic!$A$1:$AC$19</definedName>
    <definedName name="_xlnm.Print_Area" localSheetId="2">Rumpke!$A$1:$AC$33</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8" i="6" l="1"/>
  <c r="J7" i="6"/>
  <c r="P18" i="5" l="1"/>
  <c r="H8" i="5"/>
  <c r="B18" i="5"/>
  <c r="Y8" i="5" l="1"/>
  <c r="Y7" i="5"/>
  <c r="Y8" i="6"/>
  <c r="C41" i="10" l="1"/>
  <c r="D41" i="10"/>
  <c r="B41" i="10"/>
  <c r="Y8" i="7"/>
  <c r="Y7" i="7"/>
  <c r="P32" i="7"/>
  <c r="B32" i="7"/>
  <c r="J8" i="7"/>
  <c r="J7" i="7"/>
  <c r="Y7" i="6"/>
  <c r="J7" i="5"/>
  <c r="J8" i="5"/>
</calcChain>
</file>

<file path=xl/sharedStrings.xml><?xml version="1.0" encoding="utf-8"?>
<sst xmlns="http://schemas.openxmlformats.org/spreadsheetml/2006/main" count="716" uniqueCount="170">
  <si>
    <t>Contract Year</t>
  </si>
  <si>
    <r>
      <t>Price per Residential Unit per month to collect weekly curbside Solid Waste and Recyclable Materials utilizing Carts; and up to 2 yd</t>
    </r>
    <r>
      <rPr>
        <vertAlign val="superscript"/>
        <sz val="11"/>
        <color theme="1"/>
        <rFont val="Arial"/>
        <family val="2"/>
      </rPr>
      <t>3</t>
    </r>
    <r>
      <rPr>
        <sz val="11"/>
        <color theme="1"/>
        <rFont val="Arial"/>
        <family val="2"/>
      </rPr>
      <t xml:space="preserve"> of materials placed outside of Carts; and to provide one (1) 95/96-gallon Cart for Solid Waste and one (1) 64/65-gallon Cart for Recyclable Materials.</t>
    </r>
  </si>
  <si>
    <t>/per RU/Mo.</t>
  </si>
  <si>
    <t>Collection</t>
  </si>
  <si>
    <t>(Section 5.10.a)</t>
  </si>
  <si>
    <t>Waste Disposal</t>
  </si>
  <si>
    <t>(Sections 5.3, 8.3 &amp; 8.4)</t>
  </si>
  <si>
    <t>Recycling Processing</t>
  </si>
  <si>
    <t>(Section 5.3, 8.3 &amp; 8.4)</t>
  </si>
  <si>
    <t>Price per Residential Unit per month and per ton to process Recyclables.  *Attach required sheet.</t>
  </si>
  <si>
    <t>XXX</t>
  </si>
  <si>
    <t>Total</t>
  </si>
  <si>
    <t>Dollar Total Per RU/Mo. Year 1</t>
  </si>
  <si>
    <t xml:space="preserve">Adjustments for Tipping Fee Changes at Medina County Solid Waste District’s Transfer Station </t>
  </si>
  <si>
    <t>(Section 8.5)</t>
  </si>
  <si>
    <t>Per Res. Unit/month rate adjustment to account for fluctuations that may occur in the District’s tipping fee of $1.00.  This adjustment will be applied to the monthly Res. Unit rate charged by the Contractor for the duration of the Contract, for each whole $1.00 per ton increase or decrease in the tipping fee charged at the District’s facility.</t>
  </si>
  <si>
    <t>Recycling Processing Formula (per Ton and per RU Calculations) for Unlimited Service</t>
  </si>
  <si>
    <t>(Section 8.4 and Section 8.5</t>
  </si>
  <si>
    <t>Formula Included in Bid (Yes/No)</t>
  </si>
  <si>
    <t>Collection and Waste Disposal</t>
  </si>
  <si>
    <t>(Section 5.3, 8.3, 8.4, &amp; 5.10.b)</t>
  </si>
  <si>
    <t>Price per Residential Unit per month to collect weekly curbside Solid Waste utilizing 30-gallon Contractor-Provided bag(s) and Recyclable Materials utilizing a Cart; and to provide one (1) 64/65-gallon Cart for Recyclable Materials. The unit price that is proposed by the Contractor shall be based on an anticipated District tipping fee of $50.00 per ton.  Approx. 3,077 RU</t>
  </si>
  <si>
    <t>Monthly Routing</t>
  </si>
  <si>
    <t>Cost Per Bag</t>
  </si>
  <si>
    <t>#Bags Per Roll</t>
  </si>
  <si>
    <t>Cost Per Roll</t>
  </si>
  <si>
    <r>
      <t xml:space="preserve">BID FORM 3 </t>
    </r>
    <r>
      <rPr>
        <b/>
        <sz val="12"/>
        <color rgb="FFC00000"/>
        <rFont val="Arial"/>
        <family val="2"/>
      </rPr>
      <t>(Revised – Addendum #1)</t>
    </r>
    <r>
      <rPr>
        <b/>
        <sz val="12"/>
        <color theme="1"/>
        <rFont val="Arial"/>
        <family val="2"/>
      </rPr>
      <t xml:space="preserve">    Price Sheet:  Unlimited Service</t>
    </r>
  </si>
  <si>
    <r>
      <t xml:space="preserve">BID FORM 4 </t>
    </r>
    <r>
      <rPr>
        <b/>
        <sz val="12"/>
        <color rgb="FFC00000"/>
        <rFont val="Arial"/>
        <family val="2"/>
      </rPr>
      <t xml:space="preserve">(Revised – Addendum #1) </t>
    </r>
    <r>
      <rPr>
        <b/>
        <sz val="12"/>
        <rFont val="Arial"/>
        <family val="2"/>
      </rPr>
      <t xml:space="preserve">   Price Sheet:  Bag Service</t>
    </r>
  </si>
  <si>
    <t>Current Ohio Worker's Compensation Certificate</t>
  </si>
  <si>
    <t>Bid Form 9: Personal Property Tax Affidavit</t>
  </si>
  <si>
    <t>Bid Form 8: Non-Collusion Affidavit</t>
  </si>
  <si>
    <t>Bid Form 5: Price Sheet: Bulky Items Service</t>
  </si>
  <si>
    <t>Bid Form 2: Facility Information</t>
  </si>
  <si>
    <t>Cover Page</t>
  </si>
  <si>
    <t>Bid Form 1: Bidder Identification/References</t>
  </si>
  <si>
    <t>Bid Form 4: Price Sheet: Bag Service</t>
  </si>
  <si>
    <t>Bid Form 10: Taxpayer Identification</t>
  </si>
  <si>
    <t>Bid Form 7: Bidder's Representations/Warranties</t>
  </si>
  <si>
    <t>Bid Form 6: Price Sheet: Pricing for Addl Carts</t>
  </si>
  <si>
    <t>Bid Form 3: Price Sheet: Unlimited Service</t>
  </si>
  <si>
    <t>Bid  Bond</t>
  </si>
  <si>
    <t>Bidder Name:  Kimble</t>
  </si>
  <si>
    <t>Bidder Name:  Republic Service</t>
  </si>
  <si>
    <t>Bidder Name:  Rumpke Waste &amp; Recycling Services</t>
  </si>
  <si>
    <t>Bidder Name:  Rumpke Wste &amp; Recycling Services</t>
  </si>
  <si>
    <t>Yes</t>
  </si>
  <si>
    <t>Change in CPI (water, sewer and trash) from the pervious year (Dec.-Dec.), or 4%, whichever is higher</t>
  </si>
  <si>
    <t>$30.00 = (30)x$0.04=$1.20</t>
  </si>
  <si>
    <t>$0.00                                     $0.00</t>
  </si>
  <si>
    <t>/per RU/Mo.     /Ton</t>
  </si>
  <si>
    <t>$0.00/ton current; $0.04/each whole $1.00 per ton tipping fee charged for recyclables; % contamination negotiated</t>
  </si>
  <si>
    <t>*Cost per bag adjustment for each $1.00/ton increase or decrease = $0.03</t>
  </si>
  <si>
    <t xml:space="preserve"> </t>
  </si>
  <si>
    <t>/RU/Mo.</t>
  </si>
  <si>
    <t>$0.00                                       $0.00</t>
  </si>
  <si>
    <r>
      <t>Formula Included in Bid (</t>
    </r>
    <r>
      <rPr>
        <b/>
        <sz val="11"/>
        <color theme="1"/>
        <rFont val="Arial"/>
        <family val="2"/>
      </rPr>
      <t>Yes</t>
    </r>
    <r>
      <rPr>
        <sz val="11"/>
        <color theme="1"/>
        <rFont val="Arial"/>
        <family val="2"/>
      </rPr>
      <t>/No)</t>
    </r>
  </si>
  <si>
    <t>REC Tons</t>
  </si>
  <si>
    <t>Units</t>
  </si>
  <si>
    <t>WPU</t>
  </si>
  <si>
    <t>Pro Charge</t>
  </si>
  <si>
    <t>ACR</t>
  </si>
  <si>
    <t>New Charge</t>
  </si>
  <si>
    <t>Total Resident Charge to Process</t>
  </si>
  <si>
    <t>Charge to Resident to Take to Lorain Recycle Center - Republic Serv</t>
  </si>
  <si>
    <t>Collection                                              One Day Collection - Friday</t>
  </si>
  <si>
    <t>Collection and Waste Disposal                                                                                                                                                                One Day Collection - Friday</t>
  </si>
  <si>
    <t>In the event that the single stream recyclables are no longer accepted by Medina County Solid Waste District, the cost would be $2.08 per residential unit and $80.00 per ton.</t>
  </si>
  <si>
    <t xml:space="preserve">    </t>
  </si>
  <si>
    <t>2019 - Residential Single Stream/RUMPKE -.Processing</t>
  </si>
  <si>
    <t>Actual % Recovered</t>
  </si>
  <si>
    <t>Market Price</t>
  </si>
  <si>
    <t>Revenue Per Ton</t>
  </si>
  <si>
    <t>Processing Costs</t>
  </si>
  <si>
    <t>Customer</t>
  </si>
  <si>
    <t>Rumpke</t>
  </si>
  <si>
    <t>Grades</t>
  </si>
  <si>
    <t>Mixed Paper</t>
  </si>
  <si>
    <t>Alum Cans</t>
  </si>
  <si>
    <t>Steel Cans</t>
  </si>
  <si>
    <t>PET (baled)</t>
  </si>
  <si>
    <t>Natural HDPE</t>
  </si>
  <si>
    <t>Colored HDPE</t>
  </si>
  <si>
    <t>Plastics 3-7</t>
  </si>
  <si>
    <t>Mixed Cullet</t>
  </si>
  <si>
    <t>Residue</t>
  </si>
  <si>
    <t>Newspaper</t>
  </si>
  <si>
    <t>Cardboard</t>
  </si>
  <si>
    <r>
      <t>Profit/</t>
    </r>
    <r>
      <rPr>
        <sz val="7"/>
        <color rgb="FFC00000"/>
        <rFont val="Arial"/>
        <family val="2"/>
      </rPr>
      <t>(Loss)</t>
    </r>
    <r>
      <rPr>
        <sz val="7"/>
        <color theme="1"/>
        <rFont val="Arial"/>
        <family val="2"/>
      </rPr>
      <t xml:space="preserve"> per Ton</t>
    </r>
  </si>
  <si>
    <t xml:space="preserve">BID FORM 5 </t>
  </si>
  <si>
    <t>Price Sheet:  Bulky Items Service</t>
  </si>
  <si>
    <t>Description</t>
  </si>
  <si>
    <t>(*Refrigerant must be removed and tagged prior to collection)</t>
  </si>
  <si>
    <t>Unit Price</t>
  </si>
  <si>
    <t>Air Conditioner (window)*</t>
  </si>
  <si>
    <t>Bath Tub</t>
  </si>
  <si>
    <t>Bulk Material (per container)</t>
  </si>
  <si>
    <t>Bundled Yard Waste (brush, per bundle)</t>
  </si>
  <si>
    <t>Carpet (rolled and tied in 4' lengths)</t>
  </si>
  <si>
    <t>Carpet Padding (rolled and tied in 4' lengths)</t>
  </si>
  <si>
    <t>Chair (upholstered)</t>
  </si>
  <si>
    <t>Dehumidifier*</t>
  </si>
  <si>
    <t>Dryer</t>
  </si>
  <si>
    <t>Freezer*</t>
  </si>
  <si>
    <t>Holiday Tree</t>
  </si>
  <si>
    <t>Hot Water Tank</t>
  </si>
  <si>
    <t>Incinerator</t>
  </si>
  <si>
    <t>Loose Material (per container)</t>
  </si>
  <si>
    <t>Mattress</t>
  </si>
  <si>
    <t>Refrigerator*</t>
  </si>
  <si>
    <t>Plastic Bagged Yard Waste (grass and Leaves, per bag)</t>
  </si>
  <si>
    <t>Proprietorial Bagged Yard Waste (grass and leaves, per bag)</t>
  </si>
  <si>
    <t>Shower/Tub Unit</t>
  </si>
  <si>
    <t>Sink</t>
  </si>
  <si>
    <t>Sofa</t>
  </si>
  <si>
    <t>Box Springs</t>
  </si>
  <si>
    <t>Stationary Tub</t>
  </si>
  <si>
    <t>Stove/Oven</t>
  </si>
  <si>
    <t>Swing Set (disassembled)</t>
  </si>
  <si>
    <t>Table (end)</t>
  </si>
  <si>
    <t>Table (kitchen)</t>
  </si>
  <si>
    <t>Television</t>
  </si>
  <si>
    <t>Toilet &amp; Tank</t>
  </si>
  <si>
    <t>Washer</t>
  </si>
  <si>
    <t>Other:</t>
  </si>
  <si>
    <t>Dishwasher</t>
  </si>
  <si>
    <t>Kimble</t>
  </si>
  <si>
    <t>Republic</t>
  </si>
  <si>
    <t>N/A</t>
  </si>
  <si>
    <t>Chair (wooden)</t>
  </si>
  <si>
    <t>Price Sheet:  Pricing for Additional Carts</t>
  </si>
  <si>
    <t>Price for Additional Cart</t>
  </si>
  <si>
    <t>96- Gallon</t>
  </si>
  <si>
    <t>Solid Waste Cart</t>
  </si>
  <si>
    <t>Recycling Cart</t>
  </si>
  <si>
    <t>64- Gallon</t>
  </si>
  <si>
    <t>Hauler</t>
  </si>
  <si>
    <t>Average Bulky Item Price</t>
  </si>
  <si>
    <t>Price per Residential Unit per month to dispose of solid waste, including but not limited to all local, county, state and environmental fees. The unit price that is proposed by the Contractor shall be based on an anticipated District tipping fee of $50.00 per ton.           Approx. 1,900 RU</t>
  </si>
  <si>
    <t>York Township</t>
  </si>
  <si>
    <r>
      <rPr>
        <b/>
        <sz val="11"/>
        <color theme="1"/>
        <rFont val="Arial"/>
        <family val="2"/>
      </rPr>
      <t>Year 1</t>
    </r>
    <r>
      <rPr>
        <sz val="11"/>
        <color theme="1"/>
        <rFont val="Arial"/>
        <family val="2"/>
      </rPr>
      <t xml:space="preserve"> 3/1/2020 to</t>
    </r>
  </si>
  <si>
    <r>
      <rPr>
        <b/>
        <sz val="11"/>
        <color theme="1"/>
        <rFont val="Arial"/>
        <family val="2"/>
      </rPr>
      <t xml:space="preserve">Year 2 </t>
    </r>
    <r>
      <rPr>
        <sz val="11"/>
        <color theme="1"/>
        <rFont val="Arial"/>
        <family val="2"/>
      </rPr>
      <t>3/1/2021 to  2/28/2022</t>
    </r>
  </si>
  <si>
    <r>
      <rPr>
        <b/>
        <sz val="11"/>
        <color theme="1"/>
        <rFont val="Arial"/>
        <family val="2"/>
      </rPr>
      <t>Year 3</t>
    </r>
    <r>
      <rPr>
        <sz val="11"/>
        <color theme="1"/>
        <rFont val="Arial"/>
        <family val="2"/>
      </rPr>
      <t xml:space="preserve"> 3/1/2022 to  2/28/2023</t>
    </r>
  </si>
  <si>
    <r>
      <rPr>
        <b/>
        <sz val="11"/>
        <color theme="1"/>
        <rFont val="Arial"/>
        <family val="2"/>
      </rPr>
      <t>Year 4</t>
    </r>
    <r>
      <rPr>
        <sz val="11"/>
        <color theme="1"/>
        <rFont val="Arial"/>
        <family val="2"/>
      </rPr>
      <t xml:space="preserve"> 3/1/2023 to  2/28/2024</t>
    </r>
  </si>
  <si>
    <r>
      <rPr>
        <b/>
        <sz val="11"/>
        <color theme="1"/>
        <rFont val="Arial"/>
        <family val="2"/>
      </rPr>
      <t>Year 5</t>
    </r>
    <r>
      <rPr>
        <sz val="11"/>
        <color theme="1"/>
        <rFont val="Arial"/>
        <family val="2"/>
      </rPr>
      <t xml:space="preserve"> 3/1/2024 to  2/28/2025</t>
    </r>
  </si>
  <si>
    <r>
      <rPr>
        <b/>
        <sz val="11"/>
        <color theme="1"/>
        <rFont val="Arial"/>
        <family val="2"/>
      </rPr>
      <t>Option Year 1</t>
    </r>
    <r>
      <rPr>
        <sz val="11"/>
        <color theme="1"/>
        <rFont val="Arial"/>
        <family val="2"/>
      </rPr>
      <t xml:space="preserve"> 3/1/2025 to  2/28/2026</t>
    </r>
  </si>
  <si>
    <r>
      <rPr>
        <b/>
        <sz val="11"/>
        <color theme="1"/>
        <rFont val="Arial"/>
        <family val="2"/>
      </rPr>
      <t>Option Year 2</t>
    </r>
    <r>
      <rPr>
        <sz val="11"/>
        <color theme="1"/>
        <rFont val="Arial"/>
        <family val="2"/>
      </rPr>
      <t xml:space="preserve"> 3/1/2026 to  2/28/2027</t>
    </r>
  </si>
  <si>
    <r>
      <rPr>
        <b/>
        <sz val="11"/>
        <color theme="1"/>
        <rFont val="Arial"/>
        <family val="2"/>
      </rPr>
      <t>Option Year 3</t>
    </r>
    <r>
      <rPr>
        <sz val="11"/>
        <color theme="1"/>
        <rFont val="Arial"/>
        <family val="2"/>
      </rPr>
      <t xml:space="preserve"> 3/1/2027 to  2/28/2028</t>
    </r>
  </si>
  <si>
    <t>Assumptions:  4.33 weeks in a month; solid waste tipping is at $50.00/ton; and recycling tipping is at $30.00/ton</t>
  </si>
  <si>
    <t xml:space="preserve">Recycling @ $30.00/ton = </t>
  </si>
  <si>
    <t>RU/Month</t>
  </si>
  <si>
    <t>/per Bag*</t>
  </si>
  <si>
    <r>
      <t xml:space="preserve">BID FORM 6 </t>
    </r>
    <r>
      <rPr>
        <b/>
        <sz val="11"/>
        <color rgb="FFFF0000"/>
        <rFont val="Arial"/>
        <family val="2"/>
      </rPr>
      <t>(Revised – Addendum #1)</t>
    </r>
  </si>
  <si>
    <t>Indicate the monthly price to be charged if a resident requests an additional cart per Section 5.10.c</t>
  </si>
  <si>
    <r>
      <t xml:space="preserve">BID FORM 6A </t>
    </r>
    <r>
      <rPr>
        <b/>
        <sz val="11"/>
        <color rgb="FFFF0000"/>
        <rFont val="Arial"/>
        <family val="2"/>
      </rPr>
      <t>(Revised – Addendum #1)</t>
    </r>
  </si>
  <si>
    <t>Price Sheet:  Pricing for Exchanging or Removing  Carts</t>
  </si>
  <si>
    <t>Price for Exchanging or Removing a Cart</t>
  </si>
  <si>
    <t>Indicate the price to be charged if a resident requests an exchange or removal of a cart</t>
  </si>
  <si>
    <r>
      <t>/Cart</t>
    </r>
    <r>
      <rPr>
        <b/>
        <sz val="11"/>
        <color rgb="FFFF0000"/>
        <rFont val="Arial"/>
        <family val="2"/>
      </rPr>
      <t>/Mo.</t>
    </r>
  </si>
  <si>
    <t>/Per Cart</t>
  </si>
  <si>
    <t>356  -  1,900  -  0.19  -  $5.00  -  $0.10</t>
  </si>
  <si>
    <t>356  -  1,900  -  0.19  -  $10.00  -  $0.20</t>
  </si>
  <si>
    <t>356  -  1,900  -  0.19  -  $15.00  -  $0.29</t>
  </si>
  <si>
    <t>356  -  1,900  -  0.19  -  $25.00  -  $0.49</t>
  </si>
  <si>
    <t>356  -  1,900  -  0.19  -  $30.00  -  $0.59</t>
  </si>
  <si>
    <t>356  -  1,900  -  0.19  -  $35.00  -  $0.68</t>
  </si>
  <si>
    <t>356  -  1,900  -  0.19  -  $20.00  -  $0.39</t>
  </si>
  <si>
    <r>
      <t xml:space="preserve">Formula Included in Bid </t>
    </r>
    <r>
      <rPr>
        <b/>
        <sz val="11"/>
        <rFont val="Arial"/>
        <family val="2"/>
      </rPr>
      <t>(Yes</t>
    </r>
    <r>
      <rPr>
        <sz val="11"/>
        <rFont val="Arial"/>
        <family val="2"/>
      </rPr>
      <t>/No) Recycling Processing Charge, if MCSWD Charges     .………………...……..………..…...…...………...………………...…………………………………………………..………..........REC tons - RU - WPU - Charge - Rate/Mo to RU</t>
    </r>
  </si>
  <si>
    <t>Monthly Charge Recycle to Resident</t>
  </si>
  <si>
    <t>Bidder Name:  Republic Services  (If awarded a contract will include collection on a single day for entire Township)</t>
  </si>
  <si>
    <t>/per RU/mo.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</si>
</sst>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8" formatCode="&quot;$&quot;#,##0.00_);[Red]\(&quot;$&quot;#,##0.00\)"/>
    <numFmt numFmtId="44" formatCode="_(&quot;$&quot;* #,##0.00_);_(&quot;$&quot;* \(#,##0.00\);_(&quot;$&quot;* &quot;-&quot;??_);_(@_)"/>
    <numFmt numFmtId="164" formatCode="&quot;$&quot;#,##0.00"/>
  </numFmts>
  <fonts count="20" x14ac:knownFonts="1">
    <font>
      <sz val="11"/>
      <color theme="1"/>
      <name val="Calibri"/>
      <family val="2"/>
      <scheme val="minor"/>
    </font>
    <font>
      <sz val="11"/>
      <color theme="1"/>
      <name val="Arial"/>
      <family val="2"/>
    </font>
    <font>
      <vertAlign val="superscript"/>
      <sz val="11"/>
      <color theme="1"/>
      <name val="Arial"/>
      <family val="2"/>
    </font>
    <font>
      <b/>
      <sz val="11"/>
      <color theme="1"/>
      <name val="Arial"/>
      <family val="2"/>
    </font>
    <font>
      <b/>
      <sz val="11"/>
      <color rgb="FF000000"/>
      <name val="Arial"/>
      <family val="2"/>
    </font>
    <font>
      <b/>
      <sz val="12"/>
      <color rgb="FFC00000"/>
      <name val="Arial"/>
      <family val="2"/>
    </font>
    <font>
      <b/>
      <sz val="12"/>
      <color theme="1"/>
      <name val="Arial"/>
      <family val="2"/>
    </font>
    <font>
      <b/>
      <sz val="12"/>
      <color rgb="FF000000"/>
      <name val="Arial"/>
      <family val="2"/>
    </font>
    <font>
      <b/>
      <sz val="12"/>
      <name val="Arial"/>
      <family val="2"/>
    </font>
    <font>
      <sz val="11"/>
      <name val="Arial"/>
      <family val="2"/>
    </font>
    <font>
      <i/>
      <sz val="11"/>
      <color theme="1"/>
      <name val="Arial"/>
      <family val="2"/>
    </font>
    <font>
      <b/>
      <sz val="11"/>
      <name val="Arial"/>
      <family val="2"/>
    </font>
    <font>
      <u val="double"/>
      <sz val="11"/>
      <color theme="1"/>
      <name val="Arial"/>
      <family val="2"/>
    </font>
    <font>
      <sz val="7"/>
      <color theme="1"/>
      <name val="Arial"/>
      <family val="2"/>
    </font>
    <font>
      <b/>
      <sz val="7"/>
      <color theme="1"/>
      <name val="Arial"/>
      <family val="2"/>
    </font>
    <font>
      <sz val="7"/>
      <color rgb="FFC00000"/>
      <name val="Arial"/>
      <family val="2"/>
    </font>
    <font>
      <b/>
      <u/>
      <sz val="12"/>
      <color theme="1"/>
      <name val="Arial"/>
      <family val="2"/>
    </font>
    <font>
      <b/>
      <i/>
      <sz val="11"/>
      <color theme="1"/>
      <name val="Arial"/>
      <family val="2"/>
    </font>
    <font>
      <b/>
      <i/>
      <u val="double"/>
      <sz val="11"/>
      <color theme="1"/>
      <name val="Arial"/>
      <family val="2"/>
    </font>
    <font>
      <b/>
      <sz val="11"/>
      <color rgb="FFFF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rgb="FF66FF66"/>
        <bgColor indexed="64"/>
      </patternFill>
    </fill>
  </fills>
  <borders count="67">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medium">
        <color auto="1"/>
      </bottom>
      <diagonal/>
    </border>
    <border>
      <left style="thick">
        <color auto="1"/>
      </left>
      <right style="medium">
        <color auto="1"/>
      </right>
      <top/>
      <bottom style="medium">
        <color auto="1"/>
      </bottom>
      <diagonal/>
    </border>
    <border>
      <left style="medium">
        <color auto="1"/>
      </left>
      <right style="thick">
        <color auto="1"/>
      </right>
      <top/>
      <bottom style="medium">
        <color auto="1"/>
      </bottom>
      <diagonal/>
    </border>
    <border>
      <left style="thick">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thick">
        <color auto="1"/>
      </left>
      <right style="thin">
        <color auto="1"/>
      </right>
      <top/>
      <bottom style="thin">
        <color auto="1"/>
      </bottom>
      <diagonal/>
    </border>
    <border>
      <left style="thin">
        <color auto="1"/>
      </left>
      <right style="thick">
        <color auto="1"/>
      </right>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style="thin">
        <color auto="1"/>
      </left>
      <right style="thick">
        <color auto="1"/>
      </right>
      <top/>
      <bottom style="thick">
        <color auto="1"/>
      </bottom>
      <diagonal/>
    </border>
    <border>
      <left style="thick">
        <color auto="1"/>
      </left>
      <right/>
      <top style="medium">
        <color auto="1"/>
      </top>
      <bottom style="medium">
        <color auto="1"/>
      </bottom>
      <diagonal/>
    </border>
    <border>
      <left style="thick">
        <color auto="1"/>
      </left>
      <right/>
      <top/>
      <bottom style="medium">
        <color auto="1"/>
      </bottom>
      <diagonal/>
    </border>
    <border>
      <left style="thick">
        <color auto="1"/>
      </left>
      <right style="medium">
        <color auto="1"/>
      </right>
      <top style="medium">
        <color auto="1"/>
      </top>
      <bottom/>
      <diagonal/>
    </border>
    <border>
      <left style="medium">
        <color auto="1"/>
      </left>
      <right style="thick">
        <color auto="1"/>
      </right>
      <top style="medium">
        <color auto="1"/>
      </top>
      <bottom/>
      <diagonal/>
    </border>
    <border>
      <left style="thick">
        <color auto="1"/>
      </left>
      <right/>
      <top/>
      <bottom/>
      <diagonal/>
    </border>
    <border>
      <left style="thick">
        <color auto="1"/>
      </left>
      <right style="thin">
        <color auto="1"/>
      </right>
      <top/>
      <bottom/>
      <diagonal/>
    </border>
    <border>
      <left style="thin">
        <color auto="1"/>
      </left>
      <right/>
      <top/>
      <bottom/>
      <diagonal/>
    </border>
    <border>
      <left/>
      <right style="thin">
        <color auto="1"/>
      </right>
      <top/>
      <bottom/>
      <diagonal/>
    </border>
    <border>
      <left style="thick">
        <color auto="1"/>
      </left>
      <right/>
      <top/>
      <bottom style="thin">
        <color auto="1"/>
      </bottom>
      <diagonal/>
    </border>
    <border>
      <left/>
      <right style="medium">
        <color auto="1"/>
      </right>
      <top/>
      <bottom/>
      <diagonal/>
    </border>
    <border>
      <left style="medium">
        <color auto="1"/>
      </left>
      <right/>
      <top/>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right style="thick">
        <color auto="1"/>
      </right>
      <top style="medium">
        <color auto="1"/>
      </top>
      <bottom style="medium">
        <color auto="1"/>
      </bottom>
      <diagonal/>
    </border>
    <border>
      <left style="medium">
        <color auto="1"/>
      </left>
      <right style="thick">
        <color auto="1"/>
      </right>
      <top/>
      <bottom/>
      <diagonal/>
    </border>
    <border>
      <left style="thick">
        <color auto="1"/>
      </left>
      <right/>
      <top/>
      <bottom style="thick">
        <color auto="1"/>
      </bottom>
      <diagonal/>
    </border>
    <border>
      <left style="thin">
        <color auto="1"/>
      </left>
      <right style="thick">
        <color auto="1"/>
      </right>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ck">
        <color auto="1"/>
      </bottom>
      <diagonal/>
    </border>
    <border>
      <left style="thick">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ck">
        <color auto="1"/>
      </left>
      <right style="medium">
        <color auto="1"/>
      </right>
      <top style="thick">
        <color auto="1"/>
      </top>
      <bottom/>
      <diagonal/>
    </border>
    <border>
      <left style="medium">
        <color auto="1"/>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right style="thick">
        <color auto="1"/>
      </right>
      <top/>
      <bottom style="medium">
        <color auto="1"/>
      </bottom>
      <diagonal/>
    </border>
    <border>
      <left/>
      <right style="thick">
        <color auto="1"/>
      </right>
      <top style="thin">
        <color auto="1"/>
      </top>
      <bottom style="thin">
        <color auto="1"/>
      </bottom>
      <diagonal/>
    </border>
    <border>
      <left/>
      <right style="thick">
        <color auto="1"/>
      </right>
      <top style="thin">
        <color auto="1"/>
      </top>
      <bottom style="thick">
        <color auto="1"/>
      </bottom>
      <diagonal/>
    </border>
    <border>
      <left style="medium">
        <color auto="1"/>
      </left>
      <right style="medium">
        <color auto="1"/>
      </right>
      <top/>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right style="thick">
        <color auto="1"/>
      </right>
      <top style="thick">
        <color auto="1"/>
      </top>
      <bottom style="thin">
        <color auto="1"/>
      </bottom>
      <diagonal/>
    </border>
  </borders>
  <cellStyleXfs count="1">
    <xf numFmtId="0" fontId="0" fillId="0" borderId="0"/>
  </cellStyleXfs>
  <cellXfs count="236">
    <xf numFmtId="0" fontId="0" fillId="0" borderId="0" xfId="0"/>
    <xf numFmtId="0" fontId="1" fillId="0" borderId="0" xfId="0" applyFont="1" applyAlignment="1">
      <alignment vertical="top" wrapText="1"/>
    </xf>
    <xf numFmtId="0" fontId="1" fillId="0" borderId="0" xfId="0" applyFont="1" applyAlignment="1">
      <alignment vertical="top"/>
    </xf>
    <xf numFmtId="0" fontId="1" fillId="0" borderId="7" xfId="0" applyFont="1" applyBorder="1" applyAlignment="1">
      <alignment vertical="top"/>
    </xf>
    <xf numFmtId="0" fontId="1" fillId="0" borderId="6" xfId="0" applyFont="1" applyBorder="1" applyAlignment="1">
      <alignment vertical="top"/>
    </xf>
    <xf numFmtId="0" fontId="3" fillId="0" borderId="4" xfId="0" applyFont="1" applyBorder="1" applyAlignment="1">
      <alignment horizontal="centerContinuous" vertical="top" wrapText="1"/>
    </xf>
    <xf numFmtId="0" fontId="3" fillId="0" borderId="5" xfId="0" applyFont="1" applyBorder="1" applyAlignment="1">
      <alignment horizontal="centerContinuous" vertical="top" wrapText="1"/>
    </xf>
    <xf numFmtId="0" fontId="3" fillId="0" borderId="6" xfId="0" quotePrefix="1" applyFont="1" applyBorder="1" applyAlignment="1">
      <alignment horizontal="centerContinuous" vertical="top" wrapText="1"/>
    </xf>
    <xf numFmtId="0" fontId="3" fillId="0" borderId="7" xfId="0" applyFont="1" applyBorder="1" applyAlignment="1">
      <alignment horizontal="centerContinuous" vertical="top" wrapText="1"/>
    </xf>
    <xf numFmtId="0" fontId="1" fillId="0" borderId="5" xfId="0" applyFont="1" applyBorder="1" applyAlignment="1">
      <alignment horizontal="centerContinuous" vertical="top"/>
    </xf>
    <xf numFmtId="0" fontId="1" fillId="0" borderId="7" xfId="0" applyFont="1" applyBorder="1" applyAlignment="1">
      <alignment horizontal="centerContinuous" vertical="top"/>
    </xf>
    <xf numFmtId="0" fontId="3" fillId="0" borderId="4" xfId="0" applyFont="1" applyBorder="1" applyAlignment="1">
      <alignment horizontal="centerContinuous" vertical="top"/>
    </xf>
    <xf numFmtId="0" fontId="4" fillId="0" borderId="4" xfId="0" applyFont="1" applyBorder="1" applyAlignment="1">
      <alignment horizontal="centerContinuous" wrapText="1"/>
    </xf>
    <xf numFmtId="0" fontId="3" fillId="0" borderId="6" xfId="0" applyFont="1" applyBorder="1" applyAlignment="1">
      <alignment horizontal="centerContinuous"/>
    </xf>
    <xf numFmtId="0" fontId="1" fillId="0" borderId="1" xfId="0" applyFont="1" applyBorder="1" applyAlignment="1">
      <alignment horizontal="centerContinuous" vertical="top" wrapText="1"/>
    </xf>
    <xf numFmtId="0" fontId="1" fillId="0" borderId="2" xfId="0" applyFont="1" applyBorder="1" applyAlignment="1">
      <alignment horizontal="centerContinuous" vertical="top" wrapText="1"/>
    </xf>
    <xf numFmtId="0" fontId="1" fillId="0" borderId="2" xfId="0" applyFont="1" applyBorder="1" applyAlignment="1">
      <alignment horizontal="centerContinuous" vertical="top"/>
    </xf>
    <xf numFmtId="164" fontId="1" fillId="3" borderId="8" xfId="0" applyNumberFormat="1" applyFont="1" applyFill="1" applyBorder="1" applyAlignment="1">
      <alignment horizontal="center" vertical="top"/>
    </xf>
    <xf numFmtId="0" fontId="1" fillId="3" borderId="9" xfId="0" quotePrefix="1" applyFont="1" applyFill="1" applyBorder="1" applyAlignment="1">
      <alignment vertical="top"/>
    </xf>
    <xf numFmtId="0" fontId="1" fillId="0" borderId="9" xfId="0" quotePrefix="1" applyFont="1" applyBorder="1" applyAlignment="1">
      <alignment vertical="center"/>
    </xf>
    <xf numFmtId="164" fontId="1" fillId="0" borderId="8" xfId="0" applyNumberFormat="1" applyFont="1" applyBorder="1" applyAlignment="1">
      <alignment vertical="center"/>
    </xf>
    <xf numFmtId="164" fontId="1" fillId="0" borderId="8" xfId="0" applyNumberFormat="1" applyFont="1" applyBorder="1" applyAlignment="1">
      <alignment horizontal="center" vertical="center"/>
    </xf>
    <xf numFmtId="0" fontId="1" fillId="0" borderId="3" xfId="0" applyFont="1" applyBorder="1" applyAlignment="1">
      <alignment horizontal="centerContinuous" vertical="top"/>
    </xf>
    <xf numFmtId="0" fontId="1" fillId="0" borderId="3" xfId="0" applyFont="1" applyBorder="1" applyAlignment="1">
      <alignment horizontal="centerContinuous" vertical="top" wrapText="1"/>
    </xf>
    <xf numFmtId="0" fontId="3" fillId="0" borderId="14" xfId="0" quotePrefix="1" applyFont="1" applyBorder="1" applyAlignment="1">
      <alignment horizontal="center"/>
    </xf>
    <xf numFmtId="0" fontId="3" fillId="0" borderId="15" xfId="0" applyFont="1" applyBorder="1" applyAlignment="1">
      <alignment vertical="top"/>
    </xf>
    <xf numFmtId="0" fontId="1" fillId="0" borderId="16" xfId="0" applyFont="1" applyBorder="1" applyAlignment="1">
      <alignment horizontal="center" vertical="top"/>
    </xf>
    <xf numFmtId="0" fontId="1" fillId="0" borderId="18" xfId="0" applyFont="1" applyBorder="1" applyAlignment="1">
      <alignment vertical="top"/>
    </xf>
    <xf numFmtId="0" fontId="1" fillId="0" borderId="19" xfId="0" applyFont="1" applyBorder="1" applyAlignment="1">
      <alignment vertical="top" wrapText="1"/>
    </xf>
    <xf numFmtId="0" fontId="1" fillId="0" borderId="20" xfId="0" applyFont="1" applyBorder="1" applyAlignment="1">
      <alignment vertical="top" wrapText="1"/>
    </xf>
    <xf numFmtId="0" fontId="1" fillId="0" borderId="22" xfId="0" quotePrefix="1" applyFont="1" applyBorder="1" applyAlignment="1">
      <alignment vertical="center"/>
    </xf>
    <xf numFmtId="164" fontId="1" fillId="0" borderId="21" xfId="0" applyNumberFormat="1" applyFont="1" applyBorder="1" applyAlignment="1">
      <alignment vertical="center"/>
    </xf>
    <xf numFmtId="164" fontId="1" fillId="0" borderId="21" xfId="0" applyNumberFormat="1" applyFont="1" applyBorder="1" applyAlignment="1">
      <alignment horizontal="center" vertical="center"/>
    </xf>
    <xf numFmtId="164" fontId="1" fillId="3" borderId="21" xfId="0" applyNumberFormat="1" applyFont="1" applyFill="1" applyBorder="1" applyAlignment="1">
      <alignment horizontal="center" vertical="top"/>
    </xf>
    <xf numFmtId="0" fontId="1" fillId="3" borderId="22" xfId="0" quotePrefix="1" applyFont="1" applyFill="1" applyBorder="1" applyAlignment="1">
      <alignment vertical="top"/>
    </xf>
    <xf numFmtId="0" fontId="1" fillId="0" borderId="23" xfId="0" applyFont="1" applyBorder="1" applyAlignment="1">
      <alignment vertical="top"/>
    </xf>
    <xf numFmtId="164" fontId="1" fillId="0" borderId="9" xfId="0" quotePrefix="1" applyNumberFormat="1" applyFont="1" applyBorder="1" applyAlignment="1">
      <alignment vertical="center"/>
    </xf>
    <xf numFmtId="0" fontId="1" fillId="0" borderId="3" xfId="0" applyFont="1" applyBorder="1" applyAlignment="1">
      <alignment vertical="top"/>
    </xf>
    <xf numFmtId="0" fontId="1" fillId="0" borderId="12" xfId="0" applyFont="1" applyBorder="1" applyAlignment="1">
      <alignment horizontal="centerContinuous" vertical="top"/>
    </xf>
    <xf numFmtId="0" fontId="1" fillId="2" borderId="13" xfId="0" applyFont="1" applyFill="1" applyBorder="1" applyAlignment="1">
      <alignment horizontal="center" vertical="top"/>
    </xf>
    <xf numFmtId="0" fontId="1" fillId="2" borderId="26" xfId="0" applyFont="1" applyFill="1" applyBorder="1" applyAlignment="1">
      <alignment horizontal="center" vertical="top"/>
    </xf>
    <xf numFmtId="0" fontId="4" fillId="0" borderId="27" xfId="0" applyFont="1" applyBorder="1" applyAlignment="1">
      <alignment horizontal="center" vertical="top" wrapText="1"/>
    </xf>
    <xf numFmtId="0" fontId="1" fillId="0" borderId="0" xfId="0" applyFont="1" applyBorder="1" applyAlignment="1">
      <alignment horizontal="centerContinuous" vertical="top"/>
    </xf>
    <xf numFmtId="0" fontId="1" fillId="0" borderId="29" xfId="0" applyFont="1" applyBorder="1" applyAlignment="1">
      <alignment vertical="distributed" wrapText="1"/>
    </xf>
    <xf numFmtId="14" fontId="1" fillId="0" borderId="29" xfId="0" applyNumberFormat="1" applyFont="1" applyBorder="1" applyAlignment="1">
      <alignment horizontal="left" vertical="center" wrapText="1"/>
    </xf>
    <xf numFmtId="44" fontId="1" fillId="0" borderId="32" xfId="0" applyNumberFormat="1" applyFont="1" applyBorder="1" applyAlignment="1">
      <alignment vertical="center" wrapText="1"/>
    </xf>
    <xf numFmtId="0" fontId="3" fillId="0" borderId="25" xfId="0" quotePrefix="1" applyFont="1" applyBorder="1" applyAlignment="1">
      <alignment horizontal="centerContinuous" vertical="top"/>
    </xf>
    <xf numFmtId="0" fontId="3" fillId="0" borderId="12" xfId="0" applyFont="1" applyBorder="1" applyAlignment="1">
      <alignment horizontal="centerContinuous" vertical="top"/>
    </xf>
    <xf numFmtId="0" fontId="3" fillId="0" borderId="28" xfId="0" applyFont="1" applyBorder="1" applyAlignment="1">
      <alignment horizontal="centerContinuous" vertical="top"/>
    </xf>
    <xf numFmtId="0" fontId="3" fillId="0" borderId="0" xfId="0" applyFont="1" applyBorder="1" applyAlignment="1">
      <alignment horizontal="centerContinuous" vertical="top"/>
    </xf>
    <xf numFmtId="0" fontId="1" fillId="0" borderId="33" xfId="0" applyFont="1" applyBorder="1" applyAlignment="1">
      <alignment horizontal="centerContinuous" vertical="top"/>
    </xf>
    <xf numFmtId="0" fontId="3" fillId="0" borderId="34" xfId="0" applyFont="1" applyBorder="1" applyAlignment="1">
      <alignment horizontal="centerContinuous" vertical="top" wrapText="1"/>
    </xf>
    <xf numFmtId="0" fontId="3" fillId="0" borderId="34" xfId="0" applyFont="1" applyBorder="1" applyAlignment="1">
      <alignment horizontal="centerContinuous" vertical="top"/>
    </xf>
    <xf numFmtId="0" fontId="4" fillId="0" borderId="34" xfId="0" applyFont="1" applyBorder="1" applyAlignment="1">
      <alignment horizontal="centerContinuous" wrapText="1"/>
    </xf>
    <xf numFmtId="0" fontId="1" fillId="0" borderId="36" xfId="0" applyFont="1" applyBorder="1" applyAlignment="1">
      <alignment vertical="top"/>
    </xf>
    <xf numFmtId="0" fontId="1" fillId="0" borderId="37" xfId="0" applyFont="1" applyBorder="1" applyAlignment="1">
      <alignment vertical="top"/>
    </xf>
    <xf numFmtId="0" fontId="6" fillId="0" borderId="24" xfId="0" applyFont="1" applyBorder="1" applyAlignment="1">
      <alignment vertical="top"/>
    </xf>
    <xf numFmtId="0" fontId="1" fillId="0" borderId="38" xfId="0" applyFont="1" applyBorder="1" applyAlignment="1">
      <alignment vertical="top"/>
    </xf>
    <xf numFmtId="0" fontId="7" fillId="0" borderId="24" xfId="0" applyFont="1" applyBorder="1" applyAlignment="1">
      <alignment horizontal="left" vertical="center"/>
    </xf>
    <xf numFmtId="0" fontId="4" fillId="0" borderId="39" xfId="0" applyFont="1" applyBorder="1" applyAlignment="1">
      <alignment horizontal="center" vertical="top" wrapText="1"/>
    </xf>
    <xf numFmtId="0" fontId="1" fillId="0" borderId="24" xfId="0" applyFont="1" applyBorder="1" applyAlignment="1">
      <alignment horizontal="centerContinuous" vertical="top" wrapText="1"/>
    </xf>
    <xf numFmtId="44" fontId="1" fillId="0" borderId="40" xfId="0" applyNumberFormat="1" applyFont="1" applyBorder="1" applyAlignment="1">
      <alignment vertical="center" wrapText="1"/>
    </xf>
    <xf numFmtId="164" fontId="1" fillId="0" borderId="22" xfId="0" quotePrefix="1" applyNumberFormat="1" applyFont="1" applyBorder="1" applyAlignment="1">
      <alignment vertical="center"/>
    </xf>
    <xf numFmtId="0" fontId="3" fillId="0" borderId="44" xfId="0" applyFont="1" applyBorder="1" applyAlignment="1">
      <alignment vertical="top" wrapText="1"/>
    </xf>
    <xf numFmtId="0" fontId="3" fillId="0" borderId="19" xfId="0" applyFont="1" applyBorder="1" applyAlignment="1">
      <alignment vertical="top" wrapText="1"/>
    </xf>
    <xf numFmtId="0" fontId="3" fillId="0" borderId="20" xfId="0" applyFont="1" applyBorder="1" applyAlignment="1">
      <alignment vertical="top" wrapText="1"/>
    </xf>
    <xf numFmtId="0" fontId="3" fillId="0" borderId="47" xfId="0" applyFont="1" applyBorder="1" applyAlignment="1">
      <alignment vertical="top" wrapText="1"/>
    </xf>
    <xf numFmtId="0" fontId="3" fillId="0" borderId="17" xfId="0" applyFont="1" applyBorder="1" applyAlignment="1">
      <alignment vertical="top" wrapText="1"/>
    </xf>
    <xf numFmtId="0" fontId="6" fillId="0" borderId="35" xfId="0" applyFont="1" applyBorder="1" applyAlignment="1">
      <alignment vertical="top"/>
    </xf>
    <xf numFmtId="0" fontId="1" fillId="0" borderId="0" xfId="0" applyFont="1" applyAlignment="1">
      <alignment horizontal="center" vertical="center"/>
    </xf>
    <xf numFmtId="0" fontId="1" fillId="0" borderId="45"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1" xfId="0" applyFont="1" applyBorder="1" applyAlignment="1">
      <alignment horizontal="center" vertical="center"/>
    </xf>
    <xf numFmtId="0" fontId="1" fillId="0" borderId="46" xfId="0" applyFont="1" applyBorder="1" applyAlignment="1">
      <alignment horizontal="center" vertical="center"/>
    </xf>
    <xf numFmtId="44" fontId="1" fillId="0" borderId="8" xfId="0" applyNumberFormat="1" applyFont="1" applyBorder="1" applyAlignment="1">
      <alignment vertical="center" wrapText="1"/>
    </xf>
    <xf numFmtId="44" fontId="1" fillId="0" borderId="21" xfId="0" applyNumberFormat="1" applyFont="1" applyBorder="1" applyAlignment="1">
      <alignment vertical="center" wrapText="1"/>
    </xf>
    <xf numFmtId="7" fontId="1" fillId="0" borderId="8" xfId="0" applyNumberFormat="1" applyFont="1" applyBorder="1" applyAlignment="1">
      <alignment vertical="center"/>
    </xf>
    <xf numFmtId="0" fontId="1" fillId="4" borderId="11" xfId="0" quotePrefix="1" applyFont="1" applyFill="1" applyBorder="1" applyAlignment="1">
      <alignment vertical="center"/>
    </xf>
    <xf numFmtId="0" fontId="1" fillId="4" borderId="18" xfId="0" applyFont="1" applyFill="1" applyBorder="1" applyAlignment="1">
      <alignment horizontal="right" vertical="center"/>
    </xf>
    <xf numFmtId="164" fontId="1" fillId="4" borderId="10" xfId="0" applyNumberFormat="1" applyFont="1" applyFill="1" applyBorder="1" applyAlignment="1">
      <alignment horizontal="right" vertical="center" wrapText="1"/>
    </xf>
    <xf numFmtId="0" fontId="1" fillId="4" borderId="31" xfId="0" quotePrefix="1" applyFont="1" applyFill="1" applyBorder="1" applyAlignment="1">
      <alignment vertical="center"/>
    </xf>
    <xf numFmtId="7" fontId="1" fillId="4" borderId="10" xfId="0" applyNumberFormat="1" applyFont="1" applyFill="1" applyBorder="1" applyAlignment="1">
      <alignment vertical="center"/>
    </xf>
    <xf numFmtId="164" fontId="1" fillId="4" borderId="10" xfId="0" applyNumberFormat="1" applyFont="1" applyFill="1" applyBorder="1" applyAlignment="1">
      <alignment vertical="center"/>
    </xf>
    <xf numFmtId="7" fontId="1" fillId="5" borderId="30" xfId="0" applyNumberFormat="1" applyFont="1" applyFill="1" applyBorder="1" applyAlignment="1">
      <alignment vertical="center"/>
    </xf>
    <xf numFmtId="0" fontId="1" fillId="5" borderId="31" xfId="0" quotePrefix="1" applyFont="1" applyFill="1" applyBorder="1" applyAlignment="1">
      <alignment vertical="center"/>
    </xf>
    <xf numFmtId="164" fontId="1" fillId="5" borderId="30" xfId="0" applyNumberFormat="1" applyFont="1" applyFill="1" applyBorder="1" applyAlignment="1">
      <alignment vertical="center" wrapText="1"/>
    </xf>
    <xf numFmtId="164" fontId="1" fillId="5" borderId="30" xfId="0" applyNumberFormat="1" applyFont="1" applyFill="1" applyBorder="1" applyAlignment="1">
      <alignment vertical="center"/>
    </xf>
    <xf numFmtId="0" fontId="1" fillId="5" borderId="18" xfId="0" applyFont="1" applyFill="1" applyBorder="1" applyAlignment="1">
      <alignment vertical="top" wrapText="1"/>
    </xf>
    <xf numFmtId="164" fontId="1" fillId="5" borderId="30" xfId="0" applyNumberFormat="1" applyFont="1" applyFill="1" applyBorder="1" applyAlignment="1">
      <alignment horizontal="right" vertical="center" wrapText="1"/>
    </xf>
    <xf numFmtId="0" fontId="1" fillId="5" borderId="31" xfId="0" quotePrefix="1" applyFont="1" applyFill="1" applyBorder="1" applyAlignment="1">
      <alignment vertical="center" wrapText="1"/>
    </xf>
    <xf numFmtId="0" fontId="1" fillId="0" borderId="8" xfId="0" applyFont="1" applyBorder="1" applyAlignment="1">
      <alignment vertical="center" wrapText="1"/>
    </xf>
    <xf numFmtId="164" fontId="1" fillId="0" borderId="9" xfId="0" applyNumberFormat="1" applyFont="1" applyBorder="1" applyAlignment="1">
      <alignment vertical="center"/>
    </xf>
    <xf numFmtId="0" fontId="1" fillId="0" borderId="8" xfId="0" quotePrefix="1" applyFont="1" applyBorder="1" applyAlignment="1">
      <alignment vertical="center" wrapText="1"/>
    </xf>
    <xf numFmtId="1" fontId="1" fillId="0" borderId="9" xfId="0" applyNumberFormat="1" applyFont="1" applyBorder="1" applyAlignment="1">
      <alignment vertical="center"/>
    </xf>
    <xf numFmtId="0" fontId="1" fillId="0" borderId="21" xfId="0" applyFont="1" applyBorder="1" applyAlignment="1">
      <alignment vertical="center" wrapText="1"/>
    </xf>
    <xf numFmtId="0" fontId="1" fillId="0" borderId="21" xfId="0" quotePrefix="1" applyFont="1" applyBorder="1" applyAlignment="1">
      <alignment vertical="center" wrapText="1"/>
    </xf>
    <xf numFmtId="1" fontId="1" fillId="0" borderId="22" xfId="0" applyNumberFormat="1" applyFont="1" applyBorder="1" applyAlignment="1">
      <alignment vertical="center"/>
    </xf>
    <xf numFmtId="164" fontId="1" fillId="4" borderId="10" xfId="0" applyNumberFormat="1" applyFont="1" applyFill="1" applyBorder="1" applyAlignment="1">
      <alignment horizontal="left" vertical="center" wrapText="1"/>
    </xf>
    <xf numFmtId="164" fontId="1" fillId="4" borderId="31" xfId="0" quotePrefix="1" applyNumberFormat="1" applyFont="1" applyFill="1" applyBorder="1" applyAlignment="1">
      <alignment vertical="center"/>
    </xf>
    <xf numFmtId="44" fontId="1" fillId="5" borderId="28" xfId="0" applyNumberFormat="1" applyFont="1" applyFill="1" applyBorder="1" applyAlignment="1">
      <alignment vertical="center" wrapText="1"/>
    </xf>
    <xf numFmtId="164" fontId="1" fillId="5" borderId="31" xfId="0" quotePrefix="1" applyNumberFormat="1" applyFont="1" applyFill="1" applyBorder="1" applyAlignment="1">
      <alignment vertical="center"/>
    </xf>
    <xf numFmtId="0" fontId="1" fillId="5" borderId="30" xfId="0" applyFont="1" applyFill="1" applyBorder="1" applyAlignment="1">
      <alignment vertical="center" wrapText="1"/>
    </xf>
    <xf numFmtId="164" fontId="1" fillId="5" borderId="31" xfId="0" applyNumberFormat="1" applyFont="1" applyFill="1" applyBorder="1" applyAlignment="1">
      <alignment vertical="center"/>
    </xf>
    <xf numFmtId="0" fontId="1" fillId="5" borderId="30" xfId="0" quotePrefix="1" applyFont="1" applyFill="1" applyBorder="1" applyAlignment="1">
      <alignment vertical="center" wrapText="1"/>
    </xf>
    <xf numFmtId="1" fontId="1" fillId="5" borderId="31" xfId="0" applyNumberFormat="1" applyFont="1" applyFill="1" applyBorder="1" applyAlignment="1">
      <alignment vertical="center"/>
    </xf>
    <xf numFmtId="44" fontId="1" fillId="4" borderId="32" xfId="0" applyNumberFormat="1" applyFont="1" applyFill="1" applyBorder="1" applyAlignment="1">
      <alignment vertical="center" wrapText="1"/>
    </xf>
    <xf numFmtId="44" fontId="1" fillId="0" borderId="9" xfId="0" applyNumberFormat="1" applyFont="1" applyBorder="1" applyAlignment="1">
      <alignment vertical="center" wrapText="1"/>
    </xf>
    <xf numFmtId="44" fontId="1" fillId="0" borderId="22" xfId="0" applyNumberFormat="1" applyFont="1" applyBorder="1" applyAlignment="1">
      <alignment vertical="center" wrapText="1"/>
    </xf>
    <xf numFmtId="164" fontId="1" fillId="0" borderId="9" xfId="0" applyNumberFormat="1" applyFont="1" applyBorder="1" applyAlignment="1">
      <alignment vertical="center" wrapText="1"/>
    </xf>
    <xf numFmtId="164" fontId="1" fillId="0" borderId="22" xfId="0" applyNumberFormat="1" applyFont="1" applyBorder="1" applyAlignment="1">
      <alignment vertical="center" wrapText="1"/>
    </xf>
    <xf numFmtId="164" fontId="1" fillId="0" borderId="9" xfId="0" applyNumberFormat="1" applyFont="1" applyBorder="1" applyAlignment="1">
      <alignment horizontal="center" vertical="center"/>
    </xf>
    <xf numFmtId="164" fontId="1" fillId="0" borderId="22" xfId="0" applyNumberFormat="1" applyFont="1" applyBorder="1" applyAlignment="1">
      <alignment horizontal="center" vertical="center"/>
    </xf>
    <xf numFmtId="0" fontId="1" fillId="0" borderId="0" xfId="0" applyFont="1" applyAlignment="1">
      <alignment horizontal="center" vertical="top"/>
    </xf>
    <xf numFmtId="0" fontId="1" fillId="0" borderId="45" xfId="0" applyFont="1" applyBorder="1" applyAlignment="1">
      <alignment horizontal="center" vertical="top"/>
    </xf>
    <xf numFmtId="0" fontId="1" fillId="0" borderId="42" xfId="0" applyFont="1" applyBorder="1" applyAlignment="1">
      <alignment horizontal="center" vertical="top"/>
    </xf>
    <xf numFmtId="0" fontId="1" fillId="0" borderId="43" xfId="0" applyFont="1" applyBorder="1" applyAlignment="1">
      <alignment horizontal="center" vertical="top"/>
    </xf>
    <xf numFmtId="0" fontId="1" fillId="0" borderId="41" xfId="0" applyFont="1" applyBorder="1" applyAlignment="1">
      <alignment horizontal="center" vertical="top"/>
    </xf>
    <xf numFmtId="0" fontId="1" fillId="0" borderId="46" xfId="0" applyFont="1" applyBorder="1" applyAlignment="1">
      <alignment horizontal="center" vertical="top"/>
    </xf>
    <xf numFmtId="7" fontId="1" fillId="0" borderId="21" xfId="0" applyNumberFormat="1" applyFont="1" applyBorder="1" applyAlignment="1">
      <alignment vertical="center"/>
    </xf>
    <xf numFmtId="0" fontId="1" fillId="5" borderId="18" xfId="0" applyFont="1" applyFill="1" applyBorder="1" applyAlignment="1">
      <alignment horizontal="left" vertical="top"/>
    </xf>
    <xf numFmtId="0" fontId="1" fillId="5" borderId="18" xfId="0" applyFont="1" applyFill="1" applyBorder="1" applyAlignment="1">
      <alignment horizontal="left" vertical="top" wrapText="1"/>
    </xf>
    <xf numFmtId="164" fontId="1" fillId="4" borderId="10" xfId="0" applyNumberFormat="1" applyFont="1" applyFill="1" applyBorder="1" applyAlignment="1">
      <alignment vertical="center" wrapText="1"/>
    </xf>
    <xf numFmtId="0" fontId="10" fillId="4" borderId="0" xfId="0" applyFont="1" applyFill="1" applyAlignment="1">
      <alignment vertical="top"/>
    </xf>
    <xf numFmtId="0" fontId="1" fillId="4" borderId="0" xfId="0" applyFont="1" applyFill="1" applyAlignment="1">
      <alignment horizontal="center" vertical="center"/>
    </xf>
    <xf numFmtId="0" fontId="1" fillId="4" borderId="0" xfId="0" applyFont="1" applyFill="1" applyAlignment="1">
      <alignment vertical="top" wrapText="1"/>
    </xf>
    <xf numFmtId="0" fontId="1" fillId="4" borderId="0" xfId="0" applyFont="1" applyFill="1" applyAlignment="1">
      <alignment vertical="top"/>
    </xf>
    <xf numFmtId="0" fontId="1" fillId="4" borderId="0" xfId="0" applyFont="1" applyFill="1" applyAlignment="1">
      <alignment horizontal="center" vertical="top"/>
    </xf>
    <xf numFmtId="49" fontId="9" fillId="0" borderId="16" xfId="0" applyNumberFormat="1" applyFont="1" applyBorder="1" applyAlignment="1">
      <alignment horizontal="center" wrapText="1"/>
    </xf>
    <xf numFmtId="0" fontId="1" fillId="5" borderId="0" xfId="0" applyFont="1" applyFill="1" applyAlignment="1">
      <alignment vertical="top"/>
    </xf>
    <xf numFmtId="0" fontId="1" fillId="5" borderId="0" xfId="0" applyFont="1" applyFill="1" applyAlignment="1">
      <alignment horizontal="left" vertical="top"/>
    </xf>
    <xf numFmtId="0" fontId="1" fillId="5" borderId="0" xfId="0" applyFont="1" applyFill="1" applyAlignment="1">
      <alignment vertical="top" wrapText="1"/>
    </xf>
    <xf numFmtId="0" fontId="1" fillId="5" borderId="0" xfId="0" applyFont="1" applyFill="1" applyAlignment="1">
      <alignment horizontal="right" vertical="top"/>
    </xf>
    <xf numFmtId="0" fontId="1" fillId="5" borderId="0" xfId="0" applyFont="1" applyFill="1" applyAlignment="1">
      <alignment horizontal="center" vertical="top"/>
    </xf>
    <xf numFmtId="4" fontId="1" fillId="5" borderId="0" xfId="0" applyNumberFormat="1" applyFont="1" applyFill="1" applyAlignment="1">
      <alignment horizontal="right" vertical="top"/>
    </xf>
    <xf numFmtId="164" fontId="1" fillId="5" borderId="0" xfId="0" applyNumberFormat="1" applyFont="1" applyFill="1" applyAlignment="1">
      <alignment horizontal="right" vertical="top"/>
    </xf>
    <xf numFmtId="164" fontId="12" fillId="5" borderId="0" xfId="0" applyNumberFormat="1" applyFont="1" applyFill="1" applyAlignment="1">
      <alignment horizontal="right" vertical="top"/>
    </xf>
    <xf numFmtId="164" fontId="1" fillId="0" borderId="22" xfId="0" applyNumberFormat="1" applyFont="1" applyBorder="1" applyAlignment="1">
      <alignment vertical="center"/>
    </xf>
    <xf numFmtId="0" fontId="1" fillId="4" borderId="18" xfId="0" applyFont="1" applyFill="1" applyBorder="1" applyAlignment="1">
      <alignment horizontal="left" vertical="top"/>
    </xf>
    <xf numFmtId="164" fontId="1" fillId="4" borderId="11" xfId="0" applyNumberFormat="1" applyFont="1" applyFill="1" applyBorder="1" applyAlignment="1">
      <alignment horizontal="right" vertical="center" wrapText="1"/>
    </xf>
    <xf numFmtId="164" fontId="1" fillId="5" borderId="31" xfId="0" applyNumberFormat="1" applyFont="1" applyFill="1" applyBorder="1" applyAlignment="1">
      <alignment horizontal="center" vertical="center"/>
    </xf>
    <xf numFmtId="1" fontId="1" fillId="5" borderId="31" xfId="0" applyNumberFormat="1" applyFont="1" applyFill="1" applyBorder="1" applyAlignment="1">
      <alignment horizontal="center" vertical="center"/>
    </xf>
    <xf numFmtId="0" fontId="3" fillId="5" borderId="4" xfId="0" applyFont="1" applyFill="1" applyBorder="1" applyAlignment="1">
      <alignment horizontal="centerContinuous" vertical="top" wrapText="1"/>
    </xf>
    <xf numFmtId="0" fontId="3" fillId="5" borderId="5" xfId="0" applyFont="1" applyFill="1" applyBorder="1" applyAlignment="1">
      <alignment horizontal="centerContinuous" vertical="top" wrapText="1"/>
    </xf>
    <xf numFmtId="0" fontId="3" fillId="5" borderId="28" xfId="0" applyFont="1" applyFill="1" applyBorder="1" applyAlignment="1">
      <alignment horizontal="centerContinuous" vertical="top" wrapText="1"/>
    </xf>
    <xf numFmtId="0" fontId="3" fillId="5" borderId="0" xfId="0" applyFont="1" applyFill="1" applyBorder="1" applyAlignment="1">
      <alignment horizontal="centerContinuous" vertical="top"/>
    </xf>
    <xf numFmtId="0" fontId="1" fillId="5" borderId="0" xfId="0" applyFont="1" applyFill="1" applyBorder="1" applyAlignment="1">
      <alignment horizontal="centerContinuous" vertical="top"/>
    </xf>
    <xf numFmtId="0" fontId="1" fillId="5" borderId="33" xfId="0" applyFont="1" applyFill="1" applyBorder="1" applyAlignment="1">
      <alignment horizontal="centerContinuous" vertical="top"/>
    </xf>
    <xf numFmtId="0" fontId="1" fillId="5" borderId="0" xfId="0" applyFont="1" applyFill="1" applyAlignment="1">
      <alignment horizontal="right" vertical="top" wrapText="1"/>
    </xf>
    <xf numFmtId="0" fontId="1" fillId="5" borderId="0" xfId="0" applyFont="1" applyFill="1" applyAlignment="1">
      <alignment horizontal="center" vertical="top" wrapText="1"/>
    </xf>
    <xf numFmtId="4" fontId="1" fillId="5" borderId="0" xfId="0" applyNumberFormat="1" applyFont="1" applyFill="1" applyAlignment="1">
      <alignment horizontal="right" vertical="top" wrapText="1"/>
    </xf>
    <xf numFmtId="164" fontId="1" fillId="5" borderId="0" xfId="0" applyNumberFormat="1" applyFont="1" applyFill="1" applyAlignment="1">
      <alignment horizontal="right" vertical="top" wrapText="1"/>
    </xf>
    <xf numFmtId="164" fontId="12" fillId="5" borderId="0" xfId="0" applyNumberFormat="1" applyFont="1" applyFill="1" applyAlignment="1">
      <alignment horizontal="right" vertical="top" wrapText="1"/>
    </xf>
    <xf numFmtId="0" fontId="1" fillId="0" borderId="8" xfId="0" applyFont="1" applyBorder="1" applyAlignment="1">
      <alignment horizontal="center" vertical="center" wrapText="1"/>
    </xf>
    <xf numFmtId="0" fontId="1" fillId="0" borderId="8" xfId="0" quotePrefix="1" applyFont="1" applyBorder="1" applyAlignment="1">
      <alignment horizontal="center" vertical="center" wrapText="1"/>
    </xf>
    <xf numFmtId="1" fontId="1" fillId="0" borderId="9" xfId="0" applyNumberFormat="1" applyFont="1" applyBorder="1" applyAlignment="1">
      <alignment horizontal="center" vertical="center"/>
    </xf>
    <xf numFmtId="0" fontId="1" fillId="0" borderId="21" xfId="0" applyFont="1" applyBorder="1" applyAlignment="1">
      <alignment horizontal="center" vertical="center" wrapText="1"/>
    </xf>
    <xf numFmtId="0" fontId="1" fillId="0" borderId="21" xfId="0" quotePrefix="1" applyFont="1" applyBorder="1" applyAlignment="1">
      <alignment horizontal="center" vertical="center" wrapText="1"/>
    </xf>
    <xf numFmtId="1" fontId="1" fillId="0" borderId="22" xfId="0" applyNumberFormat="1" applyFont="1" applyBorder="1" applyAlignment="1">
      <alignment horizontal="center" vertical="center"/>
    </xf>
    <xf numFmtId="0" fontId="1" fillId="5" borderId="30" xfId="0" applyFont="1" applyFill="1" applyBorder="1" applyAlignment="1">
      <alignment horizontal="center" vertical="center" wrapText="1"/>
    </xf>
    <xf numFmtId="0" fontId="1" fillId="5" borderId="30" xfId="0" quotePrefix="1" applyFont="1" applyFill="1" applyBorder="1" applyAlignment="1">
      <alignment horizontal="center" vertical="center" wrapText="1"/>
    </xf>
    <xf numFmtId="164" fontId="1" fillId="4" borderId="11" xfId="0" quotePrefix="1" applyNumberFormat="1" applyFont="1" applyFill="1" applyBorder="1" applyAlignment="1">
      <alignment vertical="center"/>
    </xf>
    <xf numFmtId="0" fontId="1" fillId="4" borderId="10" xfId="0" applyFont="1" applyFill="1" applyBorder="1" applyAlignment="1">
      <alignment horizontal="center" vertical="center" wrapText="1"/>
    </xf>
    <xf numFmtId="164" fontId="1" fillId="4" borderId="11" xfId="0" applyNumberFormat="1" applyFont="1" applyFill="1" applyBorder="1" applyAlignment="1">
      <alignment horizontal="center" vertical="center"/>
    </xf>
    <xf numFmtId="0" fontId="13" fillId="0" borderId="0" xfId="0" applyFont="1" applyAlignment="1">
      <alignment vertical="top"/>
    </xf>
    <xf numFmtId="0" fontId="13" fillId="0" borderId="0" xfId="0" applyFont="1" applyAlignment="1">
      <alignment horizontal="center" vertical="center"/>
    </xf>
    <xf numFmtId="0" fontId="13" fillId="0" borderId="0" xfId="0" applyFont="1" applyAlignment="1">
      <alignment vertical="top" wrapText="1"/>
    </xf>
    <xf numFmtId="0" fontId="13" fillId="4" borderId="0" xfId="0" applyFont="1" applyFill="1" applyAlignment="1">
      <alignment horizontal="center" vertical="center"/>
    </xf>
    <xf numFmtId="0" fontId="13" fillId="4" borderId="0" xfId="0" applyFont="1" applyFill="1" applyAlignment="1">
      <alignment vertical="top" wrapText="1"/>
    </xf>
    <xf numFmtId="0" fontId="13" fillId="4" borderId="0" xfId="0" applyFont="1" applyFill="1" applyAlignment="1">
      <alignment vertical="top"/>
    </xf>
    <xf numFmtId="0" fontId="14" fillId="5" borderId="0" xfId="0" applyFont="1" applyFill="1" applyAlignment="1">
      <alignment vertical="top"/>
    </xf>
    <xf numFmtId="0" fontId="13" fillId="5" borderId="0" xfId="0" applyFont="1" applyFill="1" applyAlignment="1">
      <alignment horizontal="center" vertical="center"/>
    </xf>
    <xf numFmtId="0" fontId="13" fillId="5" borderId="0" xfId="0" applyFont="1" applyFill="1" applyAlignment="1">
      <alignment vertical="top" wrapText="1"/>
    </xf>
    <xf numFmtId="0" fontId="13" fillId="5" borderId="0" xfId="0" applyFont="1" applyFill="1" applyAlignment="1">
      <alignment vertical="top"/>
    </xf>
    <xf numFmtId="0" fontId="13" fillId="5" borderId="48" xfId="0" applyFont="1" applyFill="1" applyBorder="1" applyAlignment="1">
      <alignment vertical="top" wrapText="1"/>
    </xf>
    <xf numFmtId="0" fontId="13" fillId="5" borderId="48" xfId="0" applyFont="1" applyFill="1" applyBorder="1" applyAlignment="1">
      <alignment horizontal="center" vertical="center" wrapText="1"/>
    </xf>
    <xf numFmtId="0" fontId="13" fillId="5" borderId="48" xfId="0" applyFont="1" applyFill="1" applyBorder="1" applyAlignment="1">
      <alignment vertical="top"/>
    </xf>
    <xf numFmtId="10" fontId="13" fillId="5" borderId="48" xfId="0" applyNumberFormat="1" applyFont="1" applyFill="1" applyBorder="1" applyAlignment="1">
      <alignment horizontal="center" vertical="center"/>
    </xf>
    <xf numFmtId="164" fontId="13" fillId="5" borderId="48" xfId="0" applyNumberFormat="1" applyFont="1" applyFill="1" applyBorder="1" applyAlignment="1">
      <alignment vertical="top" wrapText="1"/>
    </xf>
    <xf numFmtId="164" fontId="13" fillId="5" borderId="48" xfId="0" applyNumberFormat="1" applyFont="1" applyFill="1" applyBorder="1" applyAlignment="1">
      <alignment vertical="top"/>
    </xf>
    <xf numFmtId="8" fontId="13" fillId="5" borderId="48" xfId="0" applyNumberFormat="1" applyFont="1" applyFill="1" applyBorder="1" applyAlignment="1">
      <alignment vertical="top" wrapText="1"/>
    </xf>
    <xf numFmtId="8" fontId="13" fillId="5" borderId="48" xfId="0" applyNumberFormat="1" applyFont="1" applyFill="1" applyBorder="1" applyAlignment="1">
      <alignment vertical="top"/>
    </xf>
    <xf numFmtId="0" fontId="1" fillId="0" borderId="0" xfId="0" applyFont="1"/>
    <xf numFmtId="0" fontId="3" fillId="0" borderId="0" xfId="0" applyFont="1"/>
    <xf numFmtId="0" fontId="1" fillId="0" borderId="49" xfId="0" applyFont="1" applyBorder="1"/>
    <xf numFmtId="0" fontId="3" fillId="0" borderId="49" xfId="0" applyFont="1" applyBorder="1"/>
    <xf numFmtId="0" fontId="3" fillId="0" borderId="50" xfId="0" applyFont="1" applyBorder="1"/>
    <xf numFmtId="164" fontId="3" fillId="0" borderId="50" xfId="0" applyNumberFormat="1" applyFont="1" applyBorder="1"/>
    <xf numFmtId="164" fontId="1" fillId="0" borderId="48" xfId="0" applyNumberFormat="1" applyFont="1" applyBorder="1"/>
    <xf numFmtId="0" fontId="1" fillId="0" borderId="51" xfId="0" applyFont="1" applyBorder="1"/>
    <xf numFmtId="0" fontId="1" fillId="0" borderId="53" xfId="0" applyFont="1" applyBorder="1"/>
    <xf numFmtId="164" fontId="1" fillId="0" borderId="54" xfId="0" applyNumberFormat="1" applyFont="1" applyBorder="1"/>
    <xf numFmtId="164" fontId="1" fillId="0" borderId="52" xfId="0" applyNumberFormat="1" applyFont="1" applyBorder="1"/>
    <xf numFmtId="0" fontId="16" fillId="0" borderId="0" xfId="0" applyFont="1"/>
    <xf numFmtId="0" fontId="1" fillId="0" borderId="50"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164" fontId="1" fillId="0" borderId="8" xfId="0" applyNumberFormat="1" applyFont="1" applyBorder="1"/>
    <xf numFmtId="0" fontId="1" fillId="0" borderId="9" xfId="0" quotePrefix="1" applyFont="1" applyBorder="1"/>
    <xf numFmtId="0" fontId="17" fillId="0" borderId="0" xfId="0" applyFont="1"/>
    <xf numFmtId="164" fontId="18" fillId="0" borderId="0" xfId="0" applyNumberFormat="1" applyFont="1"/>
    <xf numFmtId="0" fontId="10" fillId="0" borderId="0" xfId="0" applyFont="1"/>
    <xf numFmtId="164" fontId="10" fillId="4" borderId="0" xfId="0" applyNumberFormat="1" applyFont="1" applyFill="1" applyAlignment="1">
      <alignment horizontal="center" vertical="center"/>
    </xf>
    <xf numFmtId="0" fontId="10" fillId="4" borderId="0" xfId="0" applyFont="1" applyFill="1" applyAlignment="1">
      <alignment vertical="top" wrapText="1"/>
    </xf>
    <xf numFmtId="164" fontId="1" fillId="4" borderId="30" xfId="0" applyNumberFormat="1" applyFont="1" applyFill="1" applyBorder="1" applyAlignment="1">
      <alignment vertical="center"/>
    </xf>
    <xf numFmtId="0" fontId="1" fillId="0" borderId="56" xfId="0" applyFont="1" applyBorder="1"/>
    <xf numFmtId="0" fontId="1" fillId="0" borderId="57" xfId="0" applyFont="1" applyBorder="1"/>
    <xf numFmtId="0" fontId="1" fillId="0" borderId="58" xfId="0" applyFont="1" applyBorder="1"/>
    <xf numFmtId="0" fontId="1" fillId="0" borderId="59" xfId="0" applyFont="1" applyBorder="1"/>
    <xf numFmtId="0" fontId="1" fillId="0" borderId="13" xfId="0" applyFont="1" applyBorder="1"/>
    <xf numFmtId="0" fontId="1" fillId="0" borderId="60" xfId="0" applyFont="1" applyBorder="1"/>
    <xf numFmtId="0" fontId="1" fillId="0" borderId="19" xfId="0" applyFont="1" applyBorder="1"/>
    <xf numFmtId="0" fontId="1" fillId="0" borderId="61" xfId="0" quotePrefix="1" applyFont="1" applyBorder="1"/>
    <xf numFmtId="0" fontId="1" fillId="0" borderId="20" xfId="0" applyFont="1" applyBorder="1"/>
    <xf numFmtId="164" fontId="1" fillId="0" borderId="21" xfId="0" applyNumberFormat="1" applyFont="1" applyBorder="1"/>
    <xf numFmtId="0" fontId="1" fillId="0" borderId="22" xfId="0" quotePrefix="1" applyFont="1" applyBorder="1"/>
    <xf numFmtId="0" fontId="1" fillId="0" borderId="62" xfId="0" quotePrefix="1" applyFont="1" applyBorder="1"/>
    <xf numFmtId="0" fontId="1" fillId="0" borderId="63" xfId="0" applyFont="1" applyBorder="1"/>
    <xf numFmtId="0" fontId="1" fillId="0" borderId="34" xfId="0" applyFont="1" applyBorder="1"/>
    <xf numFmtId="0" fontId="1" fillId="0" borderId="33" xfId="0" applyFont="1" applyBorder="1"/>
    <xf numFmtId="0" fontId="1" fillId="0" borderId="44" xfId="0" applyFont="1" applyBorder="1"/>
    <xf numFmtId="164" fontId="1" fillId="0" borderId="64" xfId="0" applyNumberFormat="1" applyFont="1" applyBorder="1"/>
    <xf numFmtId="0" fontId="1" fillId="0" borderId="65" xfId="0" quotePrefix="1" applyFont="1" applyBorder="1"/>
    <xf numFmtId="0" fontId="1" fillId="0" borderId="66" xfId="0" quotePrefix="1" applyFont="1" applyBorder="1"/>
    <xf numFmtId="0" fontId="1" fillId="4" borderId="10" xfId="0" quotePrefix="1" applyFont="1" applyFill="1" applyBorder="1" applyAlignment="1">
      <alignment vertical="center" wrapText="1"/>
    </xf>
    <xf numFmtId="1" fontId="1" fillId="4" borderId="11" xfId="0" applyNumberFormat="1" applyFont="1" applyFill="1" applyBorder="1" applyAlignment="1">
      <alignment vertical="center"/>
    </xf>
    <xf numFmtId="0" fontId="1" fillId="4" borderId="10" xfId="0" applyFont="1" applyFill="1" applyBorder="1" applyAlignment="1">
      <alignment vertical="center" wrapText="1"/>
    </xf>
    <xf numFmtId="164" fontId="1" fillId="4" borderId="11" xfId="0" applyNumberFormat="1" applyFont="1" applyFill="1" applyBorder="1" applyAlignment="1">
      <alignment vertical="center"/>
    </xf>
    <xf numFmtId="3" fontId="1" fillId="5" borderId="0" xfId="0" applyNumberFormat="1" applyFont="1" applyFill="1" applyAlignment="1">
      <alignment horizontal="right" vertical="top" wrapText="1"/>
    </xf>
    <xf numFmtId="0" fontId="1" fillId="4" borderId="10" xfId="0" quotePrefix="1" applyFont="1" applyFill="1" applyBorder="1" applyAlignment="1">
      <alignment horizontal="center" vertical="center" wrapText="1"/>
    </xf>
    <xf numFmtId="1" fontId="1" fillId="4" borderId="11" xfId="0" applyNumberFormat="1" applyFont="1" applyFill="1" applyBorder="1" applyAlignment="1">
      <alignment horizontal="center" vertical="center"/>
    </xf>
    <xf numFmtId="164" fontId="1" fillId="4" borderId="0" xfId="0" applyNumberFormat="1" applyFont="1" applyFill="1" applyAlignment="1">
      <alignment horizontal="center" vertical="center"/>
    </xf>
    <xf numFmtId="164" fontId="1" fillId="4" borderId="0" xfId="0" applyNumberFormat="1" applyFont="1" applyFill="1" applyAlignment="1">
      <alignment vertical="top"/>
    </xf>
    <xf numFmtId="164" fontId="1" fillId="0" borderId="55" xfId="0" applyNumberFormat="1" applyFont="1" applyBorder="1" applyAlignment="1">
      <alignment horizontal="right"/>
    </xf>
  </cellXfs>
  <cellStyles count="1">
    <cellStyle name="Normal" xfId="0" builtinId="0"/>
  </cellStyles>
  <dxfs count="0"/>
  <tableStyles count="0" defaultTableStyle="TableStyleMedium2"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
  <sheetViews>
    <sheetView view="pageLayout" topLeftCell="I4" zoomScaleNormal="100" workbookViewId="0"/>
  </sheetViews>
  <sheetFormatPr defaultColWidth="9.140625" defaultRowHeight="14.25" x14ac:dyDescent="0.25"/>
  <cols>
    <col min="1" max="1" width="25.28515625" style="2" customWidth="1"/>
    <col min="2" max="2" width="9.140625" style="69"/>
    <col min="3" max="3" width="14.7109375" style="2" customWidth="1"/>
    <col min="4" max="4" width="26.140625" style="2" customWidth="1"/>
    <col min="5" max="5" width="11.42578125" style="2" customWidth="1"/>
    <col min="6" max="6" width="26.28515625" style="2" customWidth="1"/>
    <col min="7" max="7" width="11.7109375" style="2" customWidth="1"/>
    <col min="8" max="8" width="26.28515625" style="2" customWidth="1"/>
    <col min="9" max="9" width="11.7109375" style="2" customWidth="1"/>
    <col min="10" max="10" width="13" style="2" customWidth="1"/>
    <col min="11" max="11" width="11.7109375" style="2" customWidth="1"/>
    <col min="12" max="12" width="26.28515625" style="2" customWidth="1"/>
    <col min="13" max="13" width="11.7109375" style="2" customWidth="1"/>
    <col min="14" max="14" width="36.7109375" style="2" customWidth="1"/>
    <col min="15" max="15" width="11.7109375" style="2" customWidth="1"/>
    <col min="16" max="16" width="26.140625" style="2" customWidth="1"/>
    <col min="17" max="17" width="11.7109375" style="2" customWidth="1"/>
    <col min="18" max="18" width="15" style="2" customWidth="1"/>
    <col min="19" max="21" width="9.140625" style="2"/>
    <col min="22" max="22" width="15" style="2" customWidth="1"/>
    <col min="23" max="23" width="26.28515625" style="2" customWidth="1"/>
    <col min="24" max="24" width="11.7109375" style="2" customWidth="1"/>
    <col min="25" max="25" width="13" style="2" customWidth="1"/>
    <col min="26" max="26" width="11.7109375" style="2" customWidth="1"/>
    <col min="27" max="27" width="26.28515625" style="2" customWidth="1"/>
    <col min="28" max="28" width="11.7109375" style="2" customWidth="1"/>
    <col min="29" max="29" width="36.7109375" style="2" customWidth="1"/>
    <col min="30" max="16384" width="9.140625" style="2"/>
  </cols>
  <sheetData>
    <row r="1" spans="1:29" ht="14.45" thickBot="1" x14ac:dyDescent="0.35"/>
    <row r="2" spans="1:29" ht="20.100000000000001" customHeight="1" thickTop="1" thickBot="1" x14ac:dyDescent="0.35">
      <c r="A2" s="63" t="s">
        <v>33</v>
      </c>
      <c r="B2" s="70" t="s">
        <v>45</v>
      </c>
      <c r="C2" s="68" t="s">
        <v>41</v>
      </c>
      <c r="D2" s="54"/>
      <c r="E2" s="54"/>
      <c r="F2" s="54"/>
      <c r="G2" s="54"/>
      <c r="H2" s="54"/>
      <c r="I2" s="54"/>
      <c r="J2" s="54"/>
      <c r="K2" s="54"/>
      <c r="L2" s="54"/>
      <c r="M2" s="54"/>
      <c r="N2" s="55"/>
      <c r="O2" s="68" t="s">
        <v>41</v>
      </c>
      <c r="P2" s="54"/>
      <c r="Q2" s="54"/>
      <c r="R2" s="54"/>
      <c r="S2" s="54"/>
      <c r="T2" s="54"/>
      <c r="U2" s="54"/>
      <c r="V2" s="54"/>
      <c r="W2" s="54"/>
      <c r="X2" s="54"/>
      <c r="Y2" s="54"/>
      <c r="Z2" s="54"/>
      <c r="AA2" s="54"/>
      <c r="AB2" s="54"/>
      <c r="AC2" s="55"/>
    </row>
    <row r="3" spans="1:29" ht="30.75" customHeight="1" thickBot="1" x14ac:dyDescent="0.3">
      <c r="A3" s="64" t="s">
        <v>34</v>
      </c>
      <c r="B3" s="71" t="s">
        <v>45</v>
      </c>
      <c r="C3" s="56" t="s">
        <v>26</v>
      </c>
      <c r="D3" s="37"/>
      <c r="E3" s="37"/>
      <c r="F3" s="37"/>
      <c r="G3" s="37"/>
      <c r="H3" s="37"/>
      <c r="I3" s="37"/>
      <c r="J3" s="37"/>
      <c r="K3" s="37"/>
      <c r="L3" s="37"/>
      <c r="M3" s="37"/>
      <c r="N3" s="57"/>
      <c r="O3" s="58" t="s">
        <v>27</v>
      </c>
      <c r="P3" s="37"/>
      <c r="Q3" s="37"/>
      <c r="R3" s="37"/>
      <c r="S3" s="37"/>
      <c r="T3" s="37"/>
      <c r="U3" s="37"/>
      <c r="V3" s="37"/>
      <c r="W3" s="37"/>
      <c r="X3" s="37"/>
      <c r="Y3" s="37"/>
      <c r="Z3" s="37"/>
      <c r="AA3" s="37"/>
      <c r="AB3" s="37"/>
      <c r="AC3" s="57"/>
    </row>
    <row r="4" spans="1:29" ht="45" x14ac:dyDescent="0.25">
      <c r="A4" s="64" t="s">
        <v>32</v>
      </c>
      <c r="B4" s="71" t="s">
        <v>45</v>
      </c>
      <c r="C4" s="40"/>
      <c r="D4" s="5" t="s">
        <v>3</v>
      </c>
      <c r="E4" s="6"/>
      <c r="F4" s="5" t="s">
        <v>5</v>
      </c>
      <c r="G4" s="6"/>
      <c r="H4" s="5" t="s">
        <v>7</v>
      </c>
      <c r="I4" s="9"/>
      <c r="J4" s="11" t="s">
        <v>11</v>
      </c>
      <c r="K4" s="9"/>
      <c r="L4" s="12" t="s">
        <v>13</v>
      </c>
      <c r="M4" s="9"/>
      <c r="N4" s="41" t="s">
        <v>16</v>
      </c>
      <c r="O4" s="48" t="s">
        <v>19</v>
      </c>
      <c r="P4" s="49"/>
      <c r="Q4" s="42"/>
      <c r="R4" s="42"/>
      <c r="S4" s="42"/>
      <c r="T4" s="42"/>
      <c r="U4" s="42"/>
      <c r="V4" s="50"/>
      <c r="W4" s="51" t="s">
        <v>7</v>
      </c>
      <c r="X4" s="50"/>
      <c r="Y4" s="52" t="s">
        <v>11</v>
      </c>
      <c r="Z4" s="50"/>
      <c r="AA4" s="53" t="s">
        <v>13</v>
      </c>
      <c r="AB4" s="50"/>
      <c r="AC4" s="59" t="s">
        <v>16</v>
      </c>
    </row>
    <row r="5" spans="1:29" ht="28.15" thickBot="1" x14ac:dyDescent="0.3">
      <c r="A5" s="64" t="s">
        <v>39</v>
      </c>
      <c r="B5" s="71" t="s">
        <v>45</v>
      </c>
      <c r="C5" s="39"/>
      <c r="D5" s="7" t="s">
        <v>4</v>
      </c>
      <c r="E5" s="8"/>
      <c r="F5" s="7" t="s">
        <v>6</v>
      </c>
      <c r="G5" s="8"/>
      <c r="H5" s="7" t="s">
        <v>8</v>
      </c>
      <c r="I5" s="10"/>
      <c r="J5" s="4"/>
      <c r="K5" s="3"/>
      <c r="L5" s="13" t="s">
        <v>14</v>
      </c>
      <c r="M5" s="10"/>
      <c r="N5" s="24" t="s">
        <v>17</v>
      </c>
      <c r="O5" s="46" t="s">
        <v>20</v>
      </c>
      <c r="P5" s="47"/>
      <c r="Q5" s="38"/>
      <c r="R5" s="38"/>
      <c r="S5" s="38"/>
      <c r="T5" s="38"/>
      <c r="U5" s="38"/>
      <c r="V5" s="10"/>
      <c r="W5" s="7" t="s">
        <v>8</v>
      </c>
      <c r="X5" s="10"/>
      <c r="Y5" s="4"/>
      <c r="Z5" s="3"/>
      <c r="AA5" s="13" t="s">
        <v>14</v>
      </c>
      <c r="AB5" s="10"/>
      <c r="AC5" s="24" t="s">
        <v>17</v>
      </c>
    </row>
    <row r="6" spans="1:29" ht="129" thickBot="1" x14ac:dyDescent="0.3">
      <c r="A6" s="64" t="s">
        <v>35</v>
      </c>
      <c r="B6" s="71" t="s">
        <v>45</v>
      </c>
      <c r="C6" s="25" t="s">
        <v>0</v>
      </c>
      <c r="D6" s="14" t="s">
        <v>1</v>
      </c>
      <c r="E6" s="15"/>
      <c r="F6" s="14" t="s">
        <v>137</v>
      </c>
      <c r="G6" s="15"/>
      <c r="H6" s="14" t="s">
        <v>9</v>
      </c>
      <c r="I6" s="16"/>
      <c r="J6" s="14" t="s">
        <v>12</v>
      </c>
      <c r="K6" s="16"/>
      <c r="L6" s="14" t="s">
        <v>15</v>
      </c>
      <c r="M6" s="22"/>
      <c r="N6" s="26" t="s">
        <v>55</v>
      </c>
      <c r="O6" s="60" t="s">
        <v>21</v>
      </c>
      <c r="P6" s="23"/>
      <c r="Q6" s="23"/>
      <c r="R6" s="23"/>
      <c r="S6" s="23"/>
      <c r="T6" s="23"/>
      <c r="U6" s="23"/>
      <c r="V6" s="15"/>
      <c r="W6" s="14" t="s">
        <v>9</v>
      </c>
      <c r="X6" s="16"/>
      <c r="Y6" s="14" t="s">
        <v>12</v>
      </c>
      <c r="Z6" s="16"/>
      <c r="AA6" s="14" t="s">
        <v>15</v>
      </c>
      <c r="AB6" s="22"/>
      <c r="AC6" s="26" t="s">
        <v>55</v>
      </c>
    </row>
    <row r="7" spans="1:29" ht="55.15" x14ac:dyDescent="0.3">
      <c r="A7" s="66" t="s">
        <v>31</v>
      </c>
      <c r="B7" s="72" t="s">
        <v>45</v>
      </c>
      <c r="C7" s="43" t="s">
        <v>139</v>
      </c>
      <c r="D7" s="84">
        <v>15.49</v>
      </c>
      <c r="E7" s="85" t="s">
        <v>2</v>
      </c>
      <c r="F7" s="86">
        <v>6.5</v>
      </c>
      <c r="G7" s="85" t="s">
        <v>2</v>
      </c>
      <c r="H7" s="89" t="s">
        <v>48</v>
      </c>
      <c r="I7" s="90" t="s">
        <v>49</v>
      </c>
      <c r="J7" s="84">
        <f>SUM(D7+F7+0)</f>
        <v>21.990000000000002</v>
      </c>
      <c r="K7" s="85" t="s">
        <v>2</v>
      </c>
      <c r="L7" s="87">
        <v>0.13</v>
      </c>
      <c r="M7" s="85" t="s">
        <v>2</v>
      </c>
      <c r="N7" s="88" t="s">
        <v>50</v>
      </c>
      <c r="O7" s="100" t="s">
        <v>22</v>
      </c>
      <c r="P7" s="101">
        <v>7.14</v>
      </c>
      <c r="Q7" s="102" t="s">
        <v>23</v>
      </c>
      <c r="R7" s="103">
        <v>3</v>
      </c>
      <c r="S7" s="104" t="s">
        <v>24</v>
      </c>
      <c r="T7" s="105">
        <v>10</v>
      </c>
      <c r="U7" s="102" t="s">
        <v>25</v>
      </c>
      <c r="V7" s="103">
        <v>30</v>
      </c>
      <c r="W7" s="89" t="s">
        <v>48</v>
      </c>
      <c r="X7" s="90" t="s">
        <v>49</v>
      </c>
      <c r="Y7" s="87">
        <f>SUM(P7+(R7*4.33))</f>
        <v>20.13</v>
      </c>
      <c r="Z7" s="85" t="s">
        <v>2</v>
      </c>
      <c r="AA7" s="87">
        <v>0.03</v>
      </c>
      <c r="AB7" s="85" t="s">
        <v>150</v>
      </c>
      <c r="AC7" s="88" t="s">
        <v>50</v>
      </c>
    </row>
    <row r="8" spans="1:29" ht="35.25" customHeight="1" x14ac:dyDescent="0.3">
      <c r="A8" s="67"/>
      <c r="B8" s="73"/>
      <c r="C8" s="44">
        <v>44255</v>
      </c>
      <c r="D8" s="82">
        <v>15.49</v>
      </c>
      <c r="E8" s="78" t="s">
        <v>2</v>
      </c>
      <c r="F8" s="80">
        <v>6.5</v>
      </c>
      <c r="G8" s="81" t="s">
        <v>53</v>
      </c>
      <c r="H8" s="83">
        <f>SUM(B18)</f>
        <v>1.2</v>
      </c>
      <c r="I8" s="78" t="s">
        <v>2</v>
      </c>
      <c r="J8" s="82">
        <f>SUM(D8+F8+H8)</f>
        <v>23.19</v>
      </c>
      <c r="K8" s="81" t="s">
        <v>2</v>
      </c>
      <c r="L8" s="206">
        <v>0.13</v>
      </c>
      <c r="M8" s="81" t="s">
        <v>2</v>
      </c>
      <c r="N8" s="79" t="s">
        <v>47</v>
      </c>
      <c r="O8" s="106" t="s">
        <v>22</v>
      </c>
      <c r="P8" s="99">
        <v>7.14</v>
      </c>
      <c r="Q8" s="98" t="s">
        <v>23</v>
      </c>
      <c r="R8" s="139">
        <v>3</v>
      </c>
      <c r="S8" s="226" t="s">
        <v>24</v>
      </c>
      <c r="T8" s="227">
        <v>10</v>
      </c>
      <c r="U8" s="228" t="s">
        <v>25</v>
      </c>
      <c r="V8" s="229">
        <v>30</v>
      </c>
      <c r="W8" s="83">
        <v>1.2</v>
      </c>
      <c r="X8" s="78" t="s">
        <v>2</v>
      </c>
      <c r="Y8" s="83">
        <f>SUM(P8+(R8*4.33)+W8)</f>
        <v>21.33</v>
      </c>
      <c r="Z8" s="81" t="s">
        <v>2</v>
      </c>
      <c r="AA8" s="206">
        <v>0.03</v>
      </c>
      <c r="AB8" s="81" t="s">
        <v>150</v>
      </c>
      <c r="AC8" s="79" t="s">
        <v>47</v>
      </c>
    </row>
    <row r="9" spans="1:29" ht="41.45" x14ac:dyDescent="0.3">
      <c r="A9" s="64" t="s">
        <v>38</v>
      </c>
      <c r="B9" s="71" t="s">
        <v>45</v>
      </c>
      <c r="C9" s="28" t="s">
        <v>140</v>
      </c>
      <c r="D9" s="77">
        <v>16.149999999999999</v>
      </c>
      <c r="E9" s="19" t="s">
        <v>2</v>
      </c>
      <c r="F9" s="20">
        <v>6.5</v>
      </c>
      <c r="G9" s="19" t="s">
        <v>2</v>
      </c>
      <c r="H9" s="21" t="s">
        <v>10</v>
      </c>
      <c r="I9" s="19" t="s">
        <v>2</v>
      </c>
      <c r="J9" s="17"/>
      <c r="K9" s="18"/>
      <c r="L9" s="17"/>
      <c r="M9" s="18"/>
      <c r="N9" s="27"/>
      <c r="O9" s="45" t="s">
        <v>22</v>
      </c>
      <c r="P9" s="36">
        <v>7.35</v>
      </c>
      <c r="Q9" s="91" t="s">
        <v>23</v>
      </c>
      <c r="R9" s="92">
        <v>3.09</v>
      </c>
      <c r="S9" s="93" t="s">
        <v>24</v>
      </c>
      <c r="T9" s="94">
        <v>10</v>
      </c>
      <c r="U9" s="91" t="s">
        <v>25</v>
      </c>
      <c r="V9" s="92">
        <v>30.9</v>
      </c>
      <c r="W9" s="21" t="s">
        <v>10</v>
      </c>
      <c r="X9" s="19" t="s">
        <v>2</v>
      </c>
      <c r="Y9" s="17"/>
      <c r="Z9" s="18"/>
      <c r="AA9" s="17"/>
      <c r="AB9" s="18"/>
      <c r="AC9" s="27"/>
    </row>
    <row r="10" spans="1:29" ht="41.45" x14ac:dyDescent="0.3">
      <c r="A10" s="64" t="s">
        <v>37</v>
      </c>
      <c r="B10" s="71" t="s">
        <v>45</v>
      </c>
      <c r="C10" s="28" t="s">
        <v>141</v>
      </c>
      <c r="D10" s="77">
        <v>16.829999999999998</v>
      </c>
      <c r="E10" s="19" t="s">
        <v>2</v>
      </c>
      <c r="F10" s="20">
        <v>6.5</v>
      </c>
      <c r="G10" s="19" t="s">
        <v>2</v>
      </c>
      <c r="H10" s="21" t="s">
        <v>10</v>
      </c>
      <c r="I10" s="19" t="s">
        <v>2</v>
      </c>
      <c r="J10" s="17"/>
      <c r="K10" s="18"/>
      <c r="L10" s="17"/>
      <c r="M10" s="18"/>
      <c r="N10" s="27"/>
      <c r="O10" s="45" t="s">
        <v>22</v>
      </c>
      <c r="P10" s="36">
        <v>7.58</v>
      </c>
      <c r="Q10" s="91" t="s">
        <v>23</v>
      </c>
      <c r="R10" s="92">
        <v>3.18</v>
      </c>
      <c r="S10" s="93" t="s">
        <v>24</v>
      </c>
      <c r="T10" s="94">
        <v>10</v>
      </c>
      <c r="U10" s="91" t="s">
        <v>25</v>
      </c>
      <c r="V10" s="92">
        <v>31.8</v>
      </c>
      <c r="W10" s="21" t="s">
        <v>10</v>
      </c>
      <c r="X10" s="19" t="s">
        <v>2</v>
      </c>
      <c r="Y10" s="17"/>
      <c r="Z10" s="18"/>
      <c r="AA10" s="17"/>
      <c r="AB10" s="18"/>
      <c r="AC10" s="27"/>
    </row>
    <row r="11" spans="1:29" ht="41.45" x14ac:dyDescent="0.3">
      <c r="A11" s="64" t="s">
        <v>30</v>
      </c>
      <c r="B11" s="71" t="s">
        <v>45</v>
      </c>
      <c r="C11" s="28" t="s">
        <v>142</v>
      </c>
      <c r="D11" s="77">
        <v>17.760000000000002</v>
      </c>
      <c r="E11" s="19" t="s">
        <v>2</v>
      </c>
      <c r="F11" s="20">
        <v>6.5</v>
      </c>
      <c r="G11" s="19" t="s">
        <v>2</v>
      </c>
      <c r="H11" s="21" t="s">
        <v>10</v>
      </c>
      <c r="I11" s="19" t="s">
        <v>2</v>
      </c>
      <c r="J11" s="17"/>
      <c r="K11" s="18"/>
      <c r="L11" s="17"/>
      <c r="M11" s="18"/>
      <c r="N11" s="27"/>
      <c r="O11" s="45" t="s">
        <v>22</v>
      </c>
      <c r="P11" s="36">
        <v>7.88</v>
      </c>
      <c r="Q11" s="91" t="s">
        <v>23</v>
      </c>
      <c r="R11" s="92">
        <v>3.31</v>
      </c>
      <c r="S11" s="93" t="s">
        <v>24</v>
      </c>
      <c r="T11" s="94">
        <v>10</v>
      </c>
      <c r="U11" s="91" t="s">
        <v>25</v>
      </c>
      <c r="V11" s="92">
        <v>33.1</v>
      </c>
      <c r="W11" s="21" t="s">
        <v>10</v>
      </c>
      <c r="X11" s="19" t="s">
        <v>2</v>
      </c>
      <c r="Y11" s="17"/>
      <c r="Z11" s="18"/>
      <c r="AA11" s="17"/>
      <c r="AB11" s="18"/>
      <c r="AC11" s="27"/>
    </row>
    <row r="12" spans="1:29" ht="41.45" x14ac:dyDescent="0.3">
      <c r="A12" s="64" t="s">
        <v>29</v>
      </c>
      <c r="B12" s="71" t="s">
        <v>45</v>
      </c>
      <c r="C12" s="28" t="s">
        <v>143</v>
      </c>
      <c r="D12" s="77">
        <v>18.73</v>
      </c>
      <c r="E12" s="19" t="s">
        <v>2</v>
      </c>
      <c r="F12" s="20">
        <v>6.5</v>
      </c>
      <c r="G12" s="19" t="s">
        <v>2</v>
      </c>
      <c r="H12" s="21" t="s">
        <v>10</v>
      </c>
      <c r="I12" s="19" t="s">
        <v>2</v>
      </c>
      <c r="J12" s="17"/>
      <c r="K12" s="18"/>
      <c r="L12" s="17"/>
      <c r="M12" s="18"/>
      <c r="N12" s="27"/>
      <c r="O12" s="45" t="s">
        <v>22</v>
      </c>
      <c r="P12" s="36">
        <v>8.19</v>
      </c>
      <c r="Q12" s="91" t="s">
        <v>23</v>
      </c>
      <c r="R12" s="92">
        <v>3.44</v>
      </c>
      <c r="S12" s="93" t="s">
        <v>24</v>
      </c>
      <c r="T12" s="94">
        <v>10</v>
      </c>
      <c r="U12" s="91" t="s">
        <v>25</v>
      </c>
      <c r="V12" s="92">
        <v>34.4</v>
      </c>
      <c r="W12" s="21" t="s">
        <v>10</v>
      </c>
      <c r="X12" s="19" t="s">
        <v>2</v>
      </c>
      <c r="Y12" s="17"/>
      <c r="Z12" s="18"/>
      <c r="AA12" s="17"/>
      <c r="AB12" s="18"/>
      <c r="AC12" s="27"/>
    </row>
    <row r="13" spans="1:29" ht="82.9" x14ac:dyDescent="0.3">
      <c r="A13" s="64" t="s">
        <v>36</v>
      </c>
      <c r="B13" s="71" t="s">
        <v>45</v>
      </c>
      <c r="C13" s="28" t="s">
        <v>144</v>
      </c>
      <c r="D13" s="75" t="s">
        <v>46</v>
      </c>
      <c r="E13" s="19" t="s">
        <v>2</v>
      </c>
      <c r="F13" s="20">
        <v>6.5</v>
      </c>
      <c r="G13" s="19" t="s">
        <v>2</v>
      </c>
      <c r="H13" s="21" t="s">
        <v>10</v>
      </c>
      <c r="I13" s="19" t="s">
        <v>2</v>
      </c>
      <c r="J13" s="17"/>
      <c r="K13" s="18"/>
      <c r="L13" s="17"/>
      <c r="M13" s="18"/>
      <c r="N13" s="27"/>
      <c r="O13" s="45" t="s">
        <v>22</v>
      </c>
      <c r="P13" s="107" t="s">
        <v>46</v>
      </c>
      <c r="Q13" s="91" t="s">
        <v>23</v>
      </c>
      <c r="R13" s="109" t="s">
        <v>51</v>
      </c>
      <c r="S13" s="93" t="s">
        <v>24</v>
      </c>
      <c r="T13" s="94">
        <v>10</v>
      </c>
      <c r="U13" s="91" t="s">
        <v>25</v>
      </c>
      <c r="V13" s="109" t="s">
        <v>51</v>
      </c>
      <c r="W13" s="21" t="s">
        <v>10</v>
      </c>
      <c r="X13" s="19" t="s">
        <v>2</v>
      </c>
      <c r="Y13" s="17"/>
      <c r="Z13" s="18"/>
      <c r="AA13" s="17"/>
      <c r="AB13" s="18"/>
      <c r="AC13" s="27"/>
    </row>
    <row r="14" spans="1:29" ht="82.9" x14ac:dyDescent="0.3">
      <c r="A14" s="64" t="s">
        <v>28</v>
      </c>
      <c r="B14" s="71" t="s">
        <v>45</v>
      </c>
      <c r="C14" s="28" t="s">
        <v>145</v>
      </c>
      <c r="D14" s="75" t="s">
        <v>46</v>
      </c>
      <c r="E14" s="19" t="s">
        <v>2</v>
      </c>
      <c r="F14" s="20">
        <v>6.5</v>
      </c>
      <c r="G14" s="19" t="s">
        <v>2</v>
      </c>
      <c r="H14" s="21" t="s">
        <v>10</v>
      </c>
      <c r="I14" s="19" t="s">
        <v>2</v>
      </c>
      <c r="J14" s="17"/>
      <c r="K14" s="18"/>
      <c r="L14" s="17"/>
      <c r="M14" s="18"/>
      <c r="N14" s="27"/>
      <c r="O14" s="45" t="s">
        <v>22</v>
      </c>
      <c r="P14" s="107" t="s">
        <v>46</v>
      </c>
      <c r="Q14" s="91" t="s">
        <v>23</v>
      </c>
      <c r="R14" s="109" t="s">
        <v>51</v>
      </c>
      <c r="S14" s="93" t="s">
        <v>24</v>
      </c>
      <c r="T14" s="94">
        <v>10</v>
      </c>
      <c r="U14" s="91" t="s">
        <v>25</v>
      </c>
      <c r="V14" s="109" t="s">
        <v>51</v>
      </c>
      <c r="W14" s="21" t="s">
        <v>10</v>
      </c>
      <c r="X14" s="19" t="s">
        <v>2</v>
      </c>
      <c r="Y14" s="17"/>
      <c r="Z14" s="18"/>
      <c r="AA14" s="17"/>
      <c r="AB14" s="18"/>
      <c r="AC14" s="27"/>
    </row>
    <row r="15" spans="1:29" ht="86.25" thickBot="1" x14ac:dyDescent="0.3">
      <c r="A15" s="65" t="s">
        <v>40</v>
      </c>
      <c r="B15" s="74" t="s">
        <v>45</v>
      </c>
      <c r="C15" s="29" t="s">
        <v>146</v>
      </c>
      <c r="D15" s="76" t="s">
        <v>46</v>
      </c>
      <c r="E15" s="30" t="s">
        <v>2</v>
      </c>
      <c r="F15" s="31">
        <v>6.5</v>
      </c>
      <c r="G15" s="30" t="s">
        <v>2</v>
      </c>
      <c r="H15" s="32" t="s">
        <v>10</v>
      </c>
      <c r="I15" s="30" t="s">
        <v>2</v>
      </c>
      <c r="J15" s="33"/>
      <c r="K15" s="34"/>
      <c r="L15" s="33"/>
      <c r="M15" s="34"/>
      <c r="N15" s="35"/>
      <c r="O15" s="61" t="s">
        <v>22</v>
      </c>
      <c r="P15" s="108" t="s">
        <v>46</v>
      </c>
      <c r="Q15" s="95" t="s">
        <v>23</v>
      </c>
      <c r="R15" s="110" t="s">
        <v>51</v>
      </c>
      <c r="S15" s="96" t="s">
        <v>24</v>
      </c>
      <c r="T15" s="97">
        <v>10</v>
      </c>
      <c r="U15" s="95" t="s">
        <v>25</v>
      </c>
      <c r="V15" s="110" t="s">
        <v>51</v>
      </c>
      <c r="W15" s="32" t="s">
        <v>10</v>
      </c>
      <c r="X15" s="30" t="s">
        <v>2</v>
      </c>
      <c r="Y15" s="33"/>
      <c r="Z15" s="34"/>
      <c r="AA15" s="33"/>
      <c r="AB15" s="34"/>
      <c r="AC15" s="35"/>
    </row>
    <row r="16" spans="1:29" ht="15" thickTop="1" x14ac:dyDescent="0.25">
      <c r="C16" s="1"/>
    </row>
    <row r="17" spans="1:22" x14ac:dyDescent="0.25">
      <c r="A17" s="123" t="s">
        <v>147</v>
      </c>
      <c r="B17" s="124"/>
      <c r="C17" s="125"/>
      <c r="D17" s="126"/>
      <c r="E17" s="126"/>
      <c r="F17" s="126"/>
      <c r="O17" s="123" t="s">
        <v>147</v>
      </c>
      <c r="P17" s="126"/>
      <c r="Q17" s="126"/>
      <c r="R17" s="126"/>
      <c r="S17" s="126"/>
      <c r="T17" s="126"/>
      <c r="U17" s="126"/>
      <c r="V17" s="126"/>
    </row>
    <row r="18" spans="1:22" x14ac:dyDescent="0.25">
      <c r="A18" s="123" t="s">
        <v>148</v>
      </c>
      <c r="B18" s="204">
        <f>SUM(30*0.04)</f>
        <v>1.2</v>
      </c>
      <c r="C18" s="205" t="s">
        <v>149</v>
      </c>
      <c r="O18" s="123" t="s">
        <v>148</v>
      </c>
      <c r="P18" s="204">
        <f>SUM(30*0.04)</f>
        <v>1.2</v>
      </c>
      <c r="Q18" s="205" t="s">
        <v>149</v>
      </c>
    </row>
    <row r="19" spans="1:22" x14ac:dyDescent="0.25">
      <c r="C19" s="1"/>
    </row>
    <row r="20" spans="1:22" x14ac:dyDescent="0.25">
      <c r="C20" s="1"/>
    </row>
    <row r="21" spans="1:22" x14ac:dyDescent="0.25">
      <c r="C21" s="1"/>
    </row>
    <row r="22" spans="1:22" x14ac:dyDescent="0.25">
      <c r="C22" s="1"/>
    </row>
    <row r="23" spans="1:22" x14ac:dyDescent="0.25">
      <c r="C23" s="1"/>
    </row>
    <row r="24" spans="1:22" x14ac:dyDescent="0.25">
      <c r="C24" s="1"/>
    </row>
    <row r="25" spans="1:22" x14ac:dyDescent="0.25">
      <c r="C25" s="1"/>
    </row>
    <row r="26" spans="1:22" x14ac:dyDescent="0.25">
      <c r="C26" s="1"/>
    </row>
    <row r="27" spans="1:22" x14ac:dyDescent="0.25">
      <c r="C27" s="1"/>
    </row>
    <row r="28" spans="1:22" x14ac:dyDescent="0.25">
      <c r="C28" s="1"/>
    </row>
    <row r="29" spans="1:22" x14ac:dyDescent="0.25">
      <c r="C29" s="1"/>
    </row>
    <row r="30" spans="1:22" x14ac:dyDescent="0.25">
      <c r="C30" s="1"/>
    </row>
    <row r="31" spans="1:22" x14ac:dyDescent="0.25">
      <c r="C31" s="1"/>
    </row>
    <row r="32" spans="1:22" x14ac:dyDescent="0.25">
      <c r="C32" s="1"/>
    </row>
  </sheetData>
  <pageMargins left="0.25" right="0.25" top="0.75" bottom="0.75" header="0.3" footer="0.3"/>
  <pageSetup paperSize="17" scale="80" orientation="landscape" r:id="rId1"/>
  <headerFooter>
    <oddHeader>&amp;C&amp;"Arial,Regular"&amp;12 2019 York Township:  
Collection, Transportation and Delivery for Disposal or Processing of Residential Solid Waste and Recyclable Materials</oddHeader>
    <oddFooter>&amp;C&amp;"Arial,Bold Italic"&amp;10&amp;P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
  <sheetViews>
    <sheetView view="pageLayout" topLeftCell="C4" zoomScaleNormal="100" workbookViewId="0">
      <selection activeCell="A19" sqref="A19"/>
    </sheetView>
  </sheetViews>
  <sheetFormatPr defaultColWidth="9.140625" defaultRowHeight="14.25" x14ac:dyDescent="0.25"/>
  <cols>
    <col min="1" max="1" width="25.28515625" style="2" customWidth="1"/>
    <col min="2" max="2" width="9.140625" style="113"/>
    <col min="3" max="3" width="14.7109375" style="2" customWidth="1"/>
    <col min="4" max="4" width="26.140625" style="2" customWidth="1"/>
    <col min="5" max="5" width="11.42578125" style="2" customWidth="1"/>
    <col min="6" max="6" width="26.28515625" style="2" customWidth="1"/>
    <col min="7" max="7" width="11.7109375" style="2" customWidth="1"/>
    <col min="8" max="8" width="26.28515625" style="2" customWidth="1"/>
    <col min="9" max="9" width="11.7109375" style="2" customWidth="1"/>
    <col min="10" max="10" width="13" style="2" customWidth="1"/>
    <col min="11" max="11" width="11.7109375" style="2" customWidth="1"/>
    <col min="12" max="12" width="26.28515625" style="2" customWidth="1"/>
    <col min="13" max="13" width="11.7109375" style="2" customWidth="1"/>
    <col min="14" max="14" width="36.7109375" style="2" customWidth="1"/>
    <col min="15" max="17" width="11.7109375" style="2" customWidth="1"/>
    <col min="18" max="22" width="9.140625" style="2"/>
    <col min="23" max="23" width="26.28515625" style="2" customWidth="1"/>
    <col min="24" max="24" width="11.7109375" style="2" customWidth="1"/>
    <col min="25" max="25" width="13" style="2" customWidth="1"/>
    <col min="26" max="26" width="11.7109375" style="2" customWidth="1"/>
    <col min="27" max="27" width="26.28515625" style="2" customWidth="1"/>
    <col min="28" max="28" width="11.7109375" style="2" customWidth="1"/>
    <col min="29" max="29" width="36.7109375" style="2" customWidth="1"/>
    <col min="30" max="16384" width="9.140625" style="2"/>
  </cols>
  <sheetData>
    <row r="1" spans="1:29" ht="14.45" thickBot="1" x14ac:dyDescent="0.35"/>
    <row r="2" spans="1:29" ht="20.100000000000001" customHeight="1" thickTop="1" thickBot="1" x14ac:dyDescent="0.35">
      <c r="A2" s="63" t="s">
        <v>33</v>
      </c>
      <c r="B2" s="114" t="s">
        <v>45</v>
      </c>
      <c r="C2" s="68" t="s">
        <v>168</v>
      </c>
      <c r="D2" s="54"/>
      <c r="E2" s="54"/>
      <c r="F2" s="54"/>
      <c r="G2" s="54"/>
      <c r="H2" s="54"/>
      <c r="I2" s="54"/>
      <c r="J2" s="54"/>
      <c r="K2" s="54"/>
      <c r="L2" s="54"/>
      <c r="M2" s="54"/>
      <c r="N2" s="55"/>
      <c r="O2" s="68" t="s">
        <v>42</v>
      </c>
      <c r="P2" s="54"/>
      <c r="Q2" s="54"/>
      <c r="R2" s="54"/>
      <c r="S2" s="54"/>
      <c r="T2" s="54"/>
      <c r="U2" s="54"/>
      <c r="V2" s="54"/>
      <c r="W2" s="54"/>
      <c r="X2" s="54"/>
      <c r="Y2" s="54"/>
      <c r="Z2" s="54"/>
      <c r="AA2" s="54"/>
      <c r="AB2" s="54"/>
      <c r="AC2" s="55"/>
    </row>
    <row r="3" spans="1:29" ht="30.75" customHeight="1" thickBot="1" x14ac:dyDescent="0.3">
      <c r="A3" s="64" t="s">
        <v>34</v>
      </c>
      <c r="B3" s="115" t="s">
        <v>45</v>
      </c>
      <c r="C3" s="56" t="s">
        <v>26</v>
      </c>
      <c r="D3" s="37"/>
      <c r="E3" s="37"/>
      <c r="F3" s="37"/>
      <c r="G3" s="37"/>
      <c r="H3" s="37"/>
      <c r="I3" s="37"/>
      <c r="J3" s="37"/>
      <c r="K3" s="37"/>
      <c r="L3" s="37"/>
      <c r="M3" s="37"/>
      <c r="N3" s="57"/>
      <c r="O3" s="58" t="s">
        <v>27</v>
      </c>
      <c r="P3" s="37"/>
      <c r="Q3" s="37"/>
      <c r="R3" s="37"/>
      <c r="S3" s="37"/>
      <c r="T3" s="37"/>
      <c r="U3" s="37"/>
      <c r="V3" s="37"/>
      <c r="W3" s="37"/>
      <c r="X3" s="37"/>
      <c r="Y3" s="37"/>
      <c r="Z3" s="37"/>
      <c r="AA3" s="37"/>
      <c r="AB3" s="37"/>
      <c r="AC3" s="57"/>
    </row>
    <row r="4" spans="1:29" ht="45" x14ac:dyDescent="0.25">
      <c r="A4" s="64" t="s">
        <v>32</v>
      </c>
      <c r="B4" s="115" t="s">
        <v>45</v>
      </c>
      <c r="C4" s="40"/>
      <c r="D4" s="142" t="s">
        <v>64</v>
      </c>
      <c r="E4" s="143"/>
      <c r="F4" s="5" t="s">
        <v>5</v>
      </c>
      <c r="G4" s="6"/>
      <c r="H4" s="5" t="s">
        <v>7</v>
      </c>
      <c r="I4" s="9"/>
      <c r="J4" s="11" t="s">
        <v>11</v>
      </c>
      <c r="K4" s="9"/>
      <c r="L4" s="12" t="s">
        <v>13</v>
      </c>
      <c r="M4" s="9"/>
      <c r="N4" s="41" t="s">
        <v>16</v>
      </c>
      <c r="O4" s="144" t="s">
        <v>65</v>
      </c>
      <c r="P4" s="145"/>
      <c r="Q4" s="146"/>
      <c r="R4" s="146"/>
      <c r="S4" s="146"/>
      <c r="T4" s="146"/>
      <c r="U4" s="146"/>
      <c r="V4" s="147"/>
      <c r="W4" s="51" t="s">
        <v>7</v>
      </c>
      <c r="X4" s="50"/>
      <c r="Y4" s="52" t="s">
        <v>11</v>
      </c>
      <c r="Z4" s="50"/>
      <c r="AA4" s="53" t="s">
        <v>13</v>
      </c>
      <c r="AB4" s="50"/>
      <c r="AC4" s="59" t="s">
        <v>16</v>
      </c>
    </row>
    <row r="5" spans="1:29" ht="28.15" thickBot="1" x14ac:dyDescent="0.3">
      <c r="A5" s="64" t="s">
        <v>39</v>
      </c>
      <c r="B5" s="115" t="s">
        <v>45</v>
      </c>
      <c r="C5" s="39"/>
      <c r="D5" s="7" t="s">
        <v>4</v>
      </c>
      <c r="E5" s="8"/>
      <c r="F5" s="7" t="s">
        <v>6</v>
      </c>
      <c r="G5" s="8"/>
      <c r="H5" s="7" t="s">
        <v>8</v>
      </c>
      <c r="I5" s="10"/>
      <c r="J5" s="4"/>
      <c r="K5" s="3"/>
      <c r="L5" s="13" t="s">
        <v>14</v>
      </c>
      <c r="M5" s="10"/>
      <c r="N5" s="24" t="s">
        <v>17</v>
      </c>
      <c r="O5" s="46" t="s">
        <v>20</v>
      </c>
      <c r="P5" s="47"/>
      <c r="Q5" s="38"/>
      <c r="R5" s="38"/>
      <c r="S5" s="38"/>
      <c r="T5" s="38"/>
      <c r="U5" s="38"/>
      <c r="V5" s="10"/>
      <c r="W5" s="7" t="s">
        <v>8</v>
      </c>
      <c r="X5" s="10"/>
      <c r="Y5" s="4"/>
      <c r="Z5" s="3"/>
      <c r="AA5" s="13" t="s">
        <v>14</v>
      </c>
      <c r="AB5" s="10"/>
      <c r="AC5" s="24" t="s">
        <v>17</v>
      </c>
    </row>
    <row r="6" spans="1:29" ht="129" thickBot="1" x14ac:dyDescent="0.25">
      <c r="A6" s="64" t="s">
        <v>35</v>
      </c>
      <c r="B6" s="115" t="s">
        <v>45</v>
      </c>
      <c r="C6" s="25" t="s">
        <v>0</v>
      </c>
      <c r="D6" s="14" t="s">
        <v>1</v>
      </c>
      <c r="E6" s="15"/>
      <c r="F6" s="14" t="s">
        <v>137</v>
      </c>
      <c r="G6" s="15"/>
      <c r="H6" s="14" t="s">
        <v>9</v>
      </c>
      <c r="I6" s="16"/>
      <c r="J6" s="14" t="s">
        <v>12</v>
      </c>
      <c r="K6" s="16"/>
      <c r="L6" s="14" t="s">
        <v>15</v>
      </c>
      <c r="M6" s="22"/>
      <c r="N6" s="128" t="s">
        <v>166</v>
      </c>
      <c r="O6" s="60" t="s">
        <v>21</v>
      </c>
      <c r="P6" s="23"/>
      <c r="Q6" s="23"/>
      <c r="R6" s="23"/>
      <c r="S6" s="23"/>
      <c r="T6" s="23"/>
      <c r="U6" s="23"/>
      <c r="V6" s="15"/>
      <c r="W6" s="14" t="s">
        <v>9</v>
      </c>
      <c r="X6" s="16"/>
      <c r="Y6" s="14" t="s">
        <v>12</v>
      </c>
      <c r="Z6" s="16"/>
      <c r="AA6" s="14" t="s">
        <v>15</v>
      </c>
      <c r="AB6" s="22"/>
      <c r="AC6" s="128" t="s">
        <v>166</v>
      </c>
    </row>
    <row r="7" spans="1:29" ht="41.45" x14ac:dyDescent="0.3">
      <c r="A7" s="66" t="s">
        <v>31</v>
      </c>
      <c r="B7" s="116" t="s">
        <v>45</v>
      </c>
      <c r="C7" s="43" t="s">
        <v>139</v>
      </c>
      <c r="D7" s="84">
        <v>15.28</v>
      </c>
      <c r="E7" s="85" t="s">
        <v>2</v>
      </c>
      <c r="F7" s="86">
        <v>4.91</v>
      </c>
      <c r="G7" s="85" t="s">
        <v>2</v>
      </c>
      <c r="H7" s="89" t="s">
        <v>54</v>
      </c>
      <c r="I7" s="90" t="s">
        <v>49</v>
      </c>
      <c r="J7" s="84">
        <f>SUM(D7+F7+0)</f>
        <v>20.189999999999998</v>
      </c>
      <c r="K7" s="85" t="s">
        <v>2</v>
      </c>
      <c r="L7" s="87">
        <v>0.1</v>
      </c>
      <c r="M7" s="85" t="s">
        <v>2</v>
      </c>
      <c r="N7" s="120" t="s">
        <v>159</v>
      </c>
      <c r="O7" s="100" t="s">
        <v>22</v>
      </c>
      <c r="P7" s="101">
        <v>12.03</v>
      </c>
      <c r="Q7" s="102" t="s">
        <v>23</v>
      </c>
      <c r="R7" s="103">
        <v>2.7</v>
      </c>
      <c r="S7" s="104" t="s">
        <v>24</v>
      </c>
      <c r="T7" s="105">
        <v>10</v>
      </c>
      <c r="U7" s="102" t="s">
        <v>25</v>
      </c>
      <c r="V7" s="103">
        <v>27</v>
      </c>
      <c r="W7" s="89" t="s">
        <v>48</v>
      </c>
      <c r="X7" s="90" t="s">
        <v>49</v>
      </c>
      <c r="Y7" s="87">
        <f>SUM(P7+(R7*4.33))</f>
        <v>23.721</v>
      </c>
      <c r="Z7" s="85" t="s">
        <v>2</v>
      </c>
      <c r="AA7" s="87">
        <v>0.1</v>
      </c>
      <c r="AB7" s="85" t="s">
        <v>2</v>
      </c>
      <c r="AC7" s="120" t="s">
        <v>159</v>
      </c>
    </row>
    <row r="8" spans="1:29" ht="33" customHeight="1" x14ac:dyDescent="0.3">
      <c r="A8" s="67"/>
      <c r="B8" s="117"/>
      <c r="C8" s="44">
        <v>44255</v>
      </c>
      <c r="D8" s="82">
        <v>15.28</v>
      </c>
      <c r="E8" s="81" t="s">
        <v>2</v>
      </c>
      <c r="F8" s="122">
        <v>4.91</v>
      </c>
      <c r="G8" s="81" t="s">
        <v>2</v>
      </c>
      <c r="H8" s="83">
        <v>0.59</v>
      </c>
      <c r="I8" s="78" t="s">
        <v>2</v>
      </c>
      <c r="J8" s="82">
        <f>SUM(D8+F8+H8)</f>
        <v>20.779999999999998</v>
      </c>
      <c r="K8" s="78" t="s">
        <v>2</v>
      </c>
      <c r="L8" s="206">
        <v>0.1</v>
      </c>
      <c r="M8" s="81" t="s">
        <v>2</v>
      </c>
      <c r="N8" s="120" t="s">
        <v>160</v>
      </c>
      <c r="O8" s="106" t="s">
        <v>22</v>
      </c>
      <c r="P8" s="99">
        <v>12.03</v>
      </c>
      <c r="Q8" s="98" t="s">
        <v>23</v>
      </c>
      <c r="R8" s="139">
        <v>2.7</v>
      </c>
      <c r="S8" s="226" t="s">
        <v>24</v>
      </c>
      <c r="T8" s="227">
        <v>10</v>
      </c>
      <c r="U8" s="228" t="s">
        <v>25</v>
      </c>
      <c r="V8" s="229">
        <v>27</v>
      </c>
      <c r="W8" s="83">
        <v>0.59</v>
      </c>
      <c r="X8" s="78" t="s">
        <v>2</v>
      </c>
      <c r="Y8" s="83">
        <f>SUM(P8+(R8*4.33)+W8)</f>
        <v>24.311</v>
      </c>
      <c r="Z8" s="81" t="s">
        <v>2</v>
      </c>
      <c r="AA8" s="206">
        <v>0.1</v>
      </c>
      <c r="AB8" s="81" t="s">
        <v>2</v>
      </c>
      <c r="AC8" s="120" t="s">
        <v>160</v>
      </c>
    </row>
    <row r="9" spans="1:29" ht="41.45" x14ac:dyDescent="0.3">
      <c r="A9" s="64" t="s">
        <v>38</v>
      </c>
      <c r="B9" s="115" t="s">
        <v>45</v>
      </c>
      <c r="C9" s="28" t="s">
        <v>140</v>
      </c>
      <c r="D9" s="77">
        <v>15.99</v>
      </c>
      <c r="E9" s="19" t="s">
        <v>2</v>
      </c>
      <c r="F9" s="20">
        <v>4.91</v>
      </c>
      <c r="G9" s="19" t="s">
        <v>2</v>
      </c>
      <c r="H9" s="21" t="s">
        <v>10</v>
      </c>
      <c r="I9" s="19" t="s">
        <v>2</v>
      </c>
      <c r="J9" s="17"/>
      <c r="K9" s="18"/>
      <c r="L9" s="17"/>
      <c r="M9" s="18"/>
      <c r="N9" s="120" t="s">
        <v>161</v>
      </c>
      <c r="O9" s="45" t="s">
        <v>22</v>
      </c>
      <c r="P9" s="36">
        <v>12.45</v>
      </c>
      <c r="Q9" s="91" t="s">
        <v>23</v>
      </c>
      <c r="R9" s="92">
        <v>2.8</v>
      </c>
      <c r="S9" s="93" t="s">
        <v>24</v>
      </c>
      <c r="T9" s="94">
        <v>10</v>
      </c>
      <c r="U9" s="91" t="s">
        <v>25</v>
      </c>
      <c r="V9" s="92">
        <v>28</v>
      </c>
      <c r="W9" s="21" t="s">
        <v>10</v>
      </c>
      <c r="X9" s="19" t="s">
        <v>2</v>
      </c>
      <c r="Y9" s="17"/>
      <c r="Z9" s="18"/>
      <c r="AA9" s="17"/>
      <c r="AB9" s="18"/>
      <c r="AC9" s="120" t="s">
        <v>161</v>
      </c>
    </row>
    <row r="10" spans="1:29" ht="41.45" x14ac:dyDescent="0.3">
      <c r="A10" s="64" t="s">
        <v>37</v>
      </c>
      <c r="B10" s="115" t="s">
        <v>45</v>
      </c>
      <c r="C10" s="28" t="s">
        <v>141</v>
      </c>
      <c r="D10" s="77">
        <v>16.72</v>
      </c>
      <c r="E10" s="19" t="s">
        <v>2</v>
      </c>
      <c r="F10" s="20">
        <v>4.91</v>
      </c>
      <c r="G10" s="19" t="s">
        <v>2</v>
      </c>
      <c r="H10" s="21" t="s">
        <v>10</v>
      </c>
      <c r="I10" s="19" t="s">
        <v>2</v>
      </c>
      <c r="J10" s="17"/>
      <c r="K10" s="18"/>
      <c r="L10" s="17"/>
      <c r="M10" s="18"/>
      <c r="N10" s="120" t="s">
        <v>165</v>
      </c>
      <c r="O10" s="45" t="s">
        <v>22</v>
      </c>
      <c r="P10" s="36">
        <v>12.89</v>
      </c>
      <c r="Q10" s="91" t="s">
        <v>23</v>
      </c>
      <c r="R10" s="92">
        <v>2.9</v>
      </c>
      <c r="S10" s="93" t="s">
        <v>24</v>
      </c>
      <c r="T10" s="94">
        <v>10</v>
      </c>
      <c r="U10" s="91" t="s">
        <v>25</v>
      </c>
      <c r="V10" s="92">
        <v>29</v>
      </c>
      <c r="W10" s="21" t="s">
        <v>10</v>
      </c>
      <c r="X10" s="19" t="s">
        <v>2</v>
      </c>
      <c r="Y10" s="17"/>
      <c r="Z10" s="18"/>
      <c r="AA10" s="17"/>
      <c r="AB10" s="18"/>
      <c r="AC10" s="120" t="s">
        <v>165</v>
      </c>
    </row>
    <row r="11" spans="1:29" ht="41.45" x14ac:dyDescent="0.3">
      <c r="A11" s="64" t="s">
        <v>30</v>
      </c>
      <c r="B11" s="115" t="s">
        <v>45</v>
      </c>
      <c r="C11" s="28" t="s">
        <v>142</v>
      </c>
      <c r="D11" s="77">
        <v>17.48</v>
      </c>
      <c r="E11" s="19" t="s">
        <v>2</v>
      </c>
      <c r="F11" s="20">
        <v>4.91</v>
      </c>
      <c r="G11" s="19" t="s">
        <v>2</v>
      </c>
      <c r="H11" s="21" t="s">
        <v>10</v>
      </c>
      <c r="I11" s="19" t="s">
        <v>2</v>
      </c>
      <c r="J11" s="17"/>
      <c r="K11" s="18"/>
      <c r="L11" s="17"/>
      <c r="M11" s="18"/>
      <c r="N11" s="120" t="s">
        <v>162</v>
      </c>
      <c r="O11" s="45" t="s">
        <v>22</v>
      </c>
      <c r="P11" s="36">
        <v>13.34</v>
      </c>
      <c r="Q11" s="91" t="s">
        <v>23</v>
      </c>
      <c r="R11" s="92">
        <v>3</v>
      </c>
      <c r="S11" s="93" t="s">
        <v>24</v>
      </c>
      <c r="T11" s="94">
        <v>10</v>
      </c>
      <c r="U11" s="91" t="s">
        <v>25</v>
      </c>
      <c r="V11" s="92">
        <v>30</v>
      </c>
      <c r="W11" s="21" t="s">
        <v>10</v>
      </c>
      <c r="X11" s="19" t="s">
        <v>2</v>
      </c>
      <c r="Y11" s="17"/>
      <c r="Z11" s="18"/>
      <c r="AA11" s="17"/>
      <c r="AB11" s="18"/>
      <c r="AC11" s="120" t="s">
        <v>162</v>
      </c>
    </row>
    <row r="12" spans="1:29" ht="41.45" x14ac:dyDescent="0.3">
      <c r="A12" s="64" t="s">
        <v>29</v>
      </c>
      <c r="B12" s="115" t="s">
        <v>45</v>
      </c>
      <c r="C12" s="28" t="s">
        <v>143</v>
      </c>
      <c r="D12" s="77">
        <v>18.260000000000002</v>
      </c>
      <c r="E12" s="19" t="s">
        <v>2</v>
      </c>
      <c r="F12" s="20">
        <v>4.91</v>
      </c>
      <c r="G12" s="19" t="s">
        <v>2</v>
      </c>
      <c r="H12" s="21" t="s">
        <v>10</v>
      </c>
      <c r="I12" s="19" t="s">
        <v>2</v>
      </c>
      <c r="J12" s="17"/>
      <c r="K12" s="18"/>
      <c r="L12" s="17"/>
      <c r="M12" s="18"/>
      <c r="N12" s="138" t="s">
        <v>163</v>
      </c>
      <c r="O12" s="45" t="s">
        <v>22</v>
      </c>
      <c r="P12" s="36">
        <v>13.8</v>
      </c>
      <c r="Q12" s="91" t="s">
        <v>23</v>
      </c>
      <c r="R12" s="92">
        <v>3.1</v>
      </c>
      <c r="S12" s="93" t="s">
        <v>24</v>
      </c>
      <c r="T12" s="94">
        <v>10</v>
      </c>
      <c r="U12" s="91" t="s">
        <v>25</v>
      </c>
      <c r="V12" s="92">
        <v>31</v>
      </c>
      <c r="W12" s="21" t="s">
        <v>10</v>
      </c>
      <c r="X12" s="19" t="s">
        <v>2</v>
      </c>
      <c r="Y12" s="17"/>
      <c r="Z12" s="18"/>
      <c r="AA12" s="17"/>
      <c r="AB12" s="18"/>
      <c r="AC12" s="138" t="s">
        <v>163</v>
      </c>
    </row>
    <row r="13" spans="1:29" ht="41.45" x14ac:dyDescent="0.3">
      <c r="A13" s="64" t="s">
        <v>36</v>
      </c>
      <c r="B13" s="115" t="s">
        <v>45</v>
      </c>
      <c r="C13" s="28" t="s">
        <v>144</v>
      </c>
      <c r="D13" s="77">
        <v>19.07</v>
      </c>
      <c r="E13" s="19" t="s">
        <v>2</v>
      </c>
      <c r="F13" s="20">
        <v>4.91</v>
      </c>
      <c r="G13" s="19" t="s">
        <v>2</v>
      </c>
      <c r="H13" s="21" t="s">
        <v>10</v>
      </c>
      <c r="I13" s="19" t="s">
        <v>2</v>
      </c>
      <c r="J13" s="17"/>
      <c r="K13" s="18"/>
      <c r="L13" s="17"/>
      <c r="M13" s="18"/>
      <c r="N13" s="120" t="s">
        <v>164</v>
      </c>
      <c r="O13" s="45" t="s">
        <v>22</v>
      </c>
      <c r="P13" s="36">
        <v>14.29</v>
      </c>
      <c r="Q13" s="91" t="s">
        <v>23</v>
      </c>
      <c r="R13" s="92">
        <v>3.2</v>
      </c>
      <c r="S13" s="93" t="s">
        <v>24</v>
      </c>
      <c r="T13" s="94">
        <v>10</v>
      </c>
      <c r="U13" s="91" t="s">
        <v>25</v>
      </c>
      <c r="V13" s="92">
        <v>32</v>
      </c>
      <c r="W13" s="21" t="s">
        <v>10</v>
      </c>
      <c r="X13" s="19" t="s">
        <v>2</v>
      </c>
      <c r="Y13" s="17"/>
      <c r="Z13" s="18"/>
      <c r="AA13" s="17"/>
      <c r="AB13" s="18"/>
      <c r="AC13" s="120" t="s">
        <v>164</v>
      </c>
    </row>
    <row r="14" spans="1:29" ht="41.45" x14ac:dyDescent="0.3">
      <c r="A14" s="64" t="s">
        <v>28</v>
      </c>
      <c r="B14" s="115" t="s">
        <v>45</v>
      </c>
      <c r="C14" s="28" t="s">
        <v>145</v>
      </c>
      <c r="D14" s="77">
        <v>19.91</v>
      </c>
      <c r="E14" s="19" t="s">
        <v>2</v>
      </c>
      <c r="F14" s="20">
        <v>4.91</v>
      </c>
      <c r="G14" s="19" t="s">
        <v>2</v>
      </c>
      <c r="H14" s="21" t="s">
        <v>10</v>
      </c>
      <c r="I14" s="19" t="s">
        <v>2</v>
      </c>
      <c r="J14" s="17"/>
      <c r="K14" s="18"/>
      <c r="L14" s="17"/>
      <c r="M14" s="18"/>
      <c r="N14" s="120" t="s">
        <v>52</v>
      </c>
      <c r="O14" s="45" t="s">
        <v>22</v>
      </c>
      <c r="P14" s="36">
        <v>14.79</v>
      </c>
      <c r="Q14" s="91" t="s">
        <v>23</v>
      </c>
      <c r="R14" s="92">
        <v>3.3</v>
      </c>
      <c r="S14" s="93" t="s">
        <v>24</v>
      </c>
      <c r="T14" s="94">
        <v>10</v>
      </c>
      <c r="U14" s="91" t="s">
        <v>25</v>
      </c>
      <c r="V14" s="92">
        <v>33</v>
      </c>
      <c r="W14" s="21" t="s">
        <v>10</v>
      </c>
      <c r="X14" s="19" t="s">
        <v>2</v>
      </c>
      <c r="Y14" s="17"/>
      <c r="Z14" s="18"/>
      <c r="AA14" s="17"/>
      <c r="AB14" s="18"/>
      <c r="AC14" s="120" t="s">
        <v>52</v>
      </c>
    </row>
    <row r="15" spans="1:29" ht="42" thickBot="1" x14ac:dyDescent="0.35">
      <c r="A15" s="65" t="s">
        <v>40</v>
      </c>
      <c r="B15" s="118" t="s">
        <v>45</v>
      </c>
      <c r="C15" s="29" t="s">
        <v>146</v>
      </c>
      <c r="D15" s="119">
        <v>20.78</v>
      </c>
      <c r="E15" s="30" t="s">
        <v>2</v>
      </c>
      <c r="F15" s="31">
        <v>4.91</v>
      </c>
      <c r="G15" s="30" t="s">
        <v>2</v>
      </c>
      <c r="H15" s="32" t="s">
        <v>10</v>
      </c>
      <c r="I15" s="30" t="s">
        <v>2</v>
      </c>
      <c r="J15" s="33"/>
      <c r="K15" s="34"/>
      <c r="L15" s="33"/>
      <c r="M15" s="34"/>
      <c r="N15" s="121" t="s">
        <v>52</v>
      </c>
      <c r="O15" s="61" t="s">
        <v>22</v>
      </c>
      <c r="P15" s="62">
        <v>15.31</v>
      </c>
      <c r="Q15" s="95" t="s">
        <v>23</v>
      </c>
      <c r="R15" s="137">
        <v>3.4</v>
      </c>
      <c r="S15" s="96" t="s">
        <v>24</v>
      </c>
      <c r="T15" s="97">
        <v>10</v>
      </c>
      <c r="U15" s="95" t="s">
        <v>25</v>
      </c>
      <c r="V15" s="137">
        <v>34</v>
      </c>
      <c r="W15" s="32" t="s">
        <v>10</v>
      </c>
      <c r="X15" s="30" t="s">
        <v>2</v>
      </c>
      <c r="Y15" s="33"/>
      <c r="Z15" s="34"/>
      <c r="AA15" s="33"/>
      <c r="AB15" s="34"/>
      <c r="AC15" s="121" t="s">
        <v>52</v>
      </c>
    </row>
    <row r="16" spans="1:29" ht="28.15" thickTop="1" x14ac:dyDescent="0.3">
      <c r="A16" s="129"/>
      <c r="B16" s="130" t="s">
        <v>63</v>
      </c>
      <c r="C16" s="131"/>
      <c r="D16" s="129"/>
      <c r="E16" s="129"/>
      <c r="F16" s="132" t="s">
        <v>56</v>
      </c>
      <c r="G16" s="132" t="s">
        <v>57</v>
      </c>
      <c r="H16" s="132" t="s">
        <v>58</v>
      </c>
      <c r="I16" s="132" t="s">
        <v>59</v>
      </c>
      <c r="J16" s="132" t="s">
        <v>60</v>
      </c>
      <c r="K16" s="132" t="s">
        <v>61</v>
      </c>
      <c r="L16" s="132" t="s">
        <v>167</v>
      </c>
      <c r="M16" s="132"/>
      <c r="N16" s="132"/>
      <c r="O16" s="130" t="s">
        <v>63</v>
      </c>
      <c r="P16" s="129"/>
      <c r="Q16" s="131"/>
      <c r="R16" s="131"/>
      <c r="S16" s="131"/>
      <c r="T16" s="148" t="s">
        <v>56</v>
      </c>
      <c r="U16" s="148" t="s">
        <v>57</v>
      </c>
      <c r="V16" s="148" t="s">
        <v>58</v>
      </c>
      <c r="W16" s="148" t="s">
        <v>59</v>
      </c>
      <c r="X16" s="148" t="s">
        <v>60</v>
      </c>
      <c r="Y16" s="148" t="s">
        <v>61</v>
      </c>
      <c r="Z16" s="130" t="s">
        <v>62</v>
      </c>
      <c r="AA16" s="148"/>
      <c r="AB16" s="129"/>
      <c r="AC16" s="129"/>
    </row>
    <row r="17" spans="1:29" ht="13.9" x14ac:dyDescent="0.3">
      <c r="A17" s="129"/>
      <c r="B17" s="133"/>
      <c r="C17" s="131"/>
      <c r="D17" s="129"/>
      <c r="E17" s="129"/>
      <c r="F17" s="132">
        <v>356</v>
      </c>
      <c r="G17" s="134">
        <v>1900</v>
      </c>
      <c r="H17" s="134">
        <v>0.19</v>
      </c>
      <c r="I17" s="135">
        <v>91.89</v>
      </c>
      <c r="J17" s="135">
        <v>-20</v>
      </c>
      <c r="K17" s="135">
        <v>71.89</v>
      </c>
      <c r="L17" s="135">
        <v>1.1200000000000001</v>
      </c>
      <c r="M17" s="135"/>
      <c r="N17" s="136"/>
      <c r="O17" s="131"/>
      <c r="P17" s="149"/>
      <c r="Q17" s="131"/>
      <c r="R17" s="131"/>
      <c r="S17" s="131"/>
      <c r="T17" s="148">
        <v>356</v>
      </c>
      <c r="U17" s="230">
        <v>1900</v>
      </c>
      <c r="V17" s="150">
        <v>0.19</v>
      </c>
      <c r="W17" s="151">
        <v>91.89</v>
      </c>
      <c r="X17" s="151">
        <v>-20</v>
      </c>
      <c r="Y17" s="151">
        <v>71.89</v>
      </c>
      <c r="Z17" s="151">
        <v>1.1200000000000001</v>
      </c>
      <c r="AA17" s="151" t="s">
        <v>52</v>
      </c>
      <c r="AB17" s="152" t="s">
        <v>52</v>
      </c>
      <c r="AC17" s="129"/>
    </row>
    <row r="18" spans="1:29" ht="14.45" x14ac:dyDescent="0.3">
      <c r="A18" s="123" t="s">
        <v>147</v>
      </c>
      <c r="B18" s="127"/>
      <c r="C18" s="125"/>
      <c r="D18" s="126"/>
      <c r="E18" s="126"/>
      <c r="F18" s="126"/>
      <c r="O18" s="123" t="s">
        <v>147</v>
      </c>
      <c r="P18" s="127"/>
      <c r="Q18" s="125"/>
      <c r="R18" s="126"/>
      <c r="S18" s="126"/>
      <c r="T18" s="126"/>
      <c r="U18" s="126"/>
      <c r="V18" s="126"/>
      <c r="W18" s="126"/>
    </row>
    <row r="19" spans="1:29" ht="14.45" x14ac:dyDescent="0.3">
      <c r="A19" s="123" t="s">
        <v>148</v>
      </c>
      <c r="B19" s="204">
        <v>0.59</v>
      </c>
      <c r="C19" s="205" t="s">
        <v>149</v>
      </c>
      <c r="O19" s="123" t="s">
        <v>148</v>
      </c>
      <c r="P19" s="204">
        <v>0.59</v>
      </c>
      <c r="Q19" s="205" t="s">
        <v>149</v>
      </c>
    </row>
    <row r="20" spans="1:29" x14ac:dyDescent="0.25">
      <c r="C20" s="1"/>
    </row>
    <row r="21" spans="1:29" x14ac:dyDescent="0.25">
      <c r="C21" s="1"/>
    </row>
    <row r="22" spans="1:29" x14ac:dyDescent="0.25">
      <c r="C22" s="1"/>
    </row>
    <row r="23" spans="1:29" x14ac:dyDescent="0.25">
      <c r="C23" s="1"/>
    </row>
    <row r="24" spans="1:29" x14ac:dyDescent="0.25">
      <c r="C24" s="1"/>
    </row>
    <row r="25" spans="1:29" x14ac:dyDescent="0.25">
      <c r="C25" s="1"/>
    </row>
    <row r="26" spans="1:29" x14ac:dyDescent="0.25">
      <c r="C26" s="1"/>
    </row>
    <row r="27" spans="1:29" x14ac:dyDescent="0.25">
      <c r="C27" s="1"/>
    </row>
    <row r="28" spans="1:29" x14ac:dyDescent="0.25">
      <c r="C28" s="1"/>
    </row>
    <row r="29" spans="1:29" x14ac:dyDescent="0.25">
      <c r="C29" s="1"/>
    </row>
    <row r="30" spans="1:29" x14ac:dyDescent="0.25">
      <c r="C30" s="1"/>
    </row>
    <row r="31" spans="1:29" x14ac:dyDescent="0.25">
      <c r="C31" s="1"/>
    </row>
    <row r="32" spans="1:29" x14ac:dyDescent="0.25">
      <c r="C32" s="1"/>
    </row>
  </sheetData>
  <pageMargins left="0.25" right="0.25" top="0.75" bottom="0.75" header="0.3" footer="0.3"/>
  <pageSetup paperSize="17" scale="80" orientation="landscape" r:id="rId1"/>
  <headerFooter>
    <oddHeader>&amp;C&amp;"Arial,Regular"&amp;12 2019 York Township:  
Collection, Transportation and Delivery for Disposal or Processing of Residential Solid Waste and Recyclable Materials</oddHeader>
    <oddFooter>&amp;C&amp;"Arial,Bold Italic"&amp;10&amp;P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
  <sheetViews>
    <sheetView view="pageLayout" zoomScaleNormal="100" workbookViewId="0"/>
  </sheetViews>
  <sheetFormatPr defaultColWidth="9.140625" defaultRowHeight="14.25" x14ac:dyDescent="0.25"/>
  <cols>
    <col min="1" max="1" width="25.28515625" style="2" customWidth="1"/>
    <col min="2" max="2" width="9.140625" style="69"/>
    <col min="3" max="3" width="14.7109375" style="2" customWidth="1"/>
    <col min="4" max="4" width="26.140625" style="2" customWidth="1"/>
    <col min="5" max="5" width="11.42578125" style="2" customWidth="1"/>
    <col min="6" max="6" width="26.28515625" style="2" customWidth="1"/>
    <col min="7" max="7" width="11.7109375" style="2" customWidth="1"/>
    <col min="8" max="8" width="26.28515625" style="2" customWidth="1"/>
    <col min="9" max="9" width="11.7109375" style="2" customWidth="1"/>
    <col min="10" max="10" width="13" style="2" customWidth="1"/>
    <col min="11" max="11" width="11.7109375" style="2" customWidth="1"/>
    <col min="12" max="12" width="26.28515625" style="2" customWidth="1"/>
    <col min="13" max="13" width="11.7109375" style="2" customWidth="1"/>
    <col min="14" max="14" width="36.7109375" style="2" customWidth="1"/>
    <col min="15" max="17" width="11.7109375" style="2" customWidth="1"/>
    <col min="18" max="22" width="9.140625" style="2"/>
    <col min="23" max="23" width="26.28515625" style="2" customWidth="1"/>
    <col min="24" max="24" width="11.7109375" style="2" customWidth="1"/>
    <col min="25" max="25" width="13" style="2" customWidth="1"/>
    <col min="26" max="26" width="11.7109375" style="2" customWidth="1"/>
    <col min="27" max="27" width="26.28515625" style="2" customWidth="1"/>
    <col min="28" max="28" width="11.7109375" style="2" customWidth="1"/>
    <col min="29" max="29" width="36.7109375" style="2" customWidth="1"/>
    <col min="30" max="16384" width="9.140625" style="2"/>
  </cols>
  <sheetData>
    <row r="1" spans="1:29" ht="14.45" thickBot="1" x14ac:dyDescent="0.35"/>
    <row r="2" spans="1:29" ht="20.100000000000001" customHeight="1" thickTop="1" thickBot="1" x14ac:dyDescent="0.35">
      <c r="A2" s="63" t="s">
        <v>33</v>
      </c>
      <c r="B2" s="70" t="s">
        <v>45</v>
      </c>
      <c r="C2" s="68" t="s">
        <v>43</v>
      </c>
      <c r="D2" s="54"/>
      <c r="E2" s="54"/>
      <c r="F2" s="54"/>
      <c r="G2" s="54"/>
      <c r="H2" s="54"/>
      <c r="I2" s="54"/>
      <c r="J2" s="54"/>
      <c r="K2" s="54"/>
      <c r="L2" s="54"/>
      <c r="M2" s="54"/>
      <c r="N2" s="55"/>
      <c r="O2" s="68" t="s">
        <v>44</v>
      </c>
      <c r="P2" s="54"/>
      <c r="Q2" s="54"/>
      <c r="R2" s="54"/>
      <c r="S2" s="54"/>
      <c r="T2" s="54"/>
      <c r="U2" s="54"/>
      <c r="V2" s="54"/>
      <c r="W2" s="54"/>
      <c r="X2" s="54"/>
      <c r="Y2" s="54"/>
      <c r="Z2" s="54"/>
      <c r="AA2" s="54"/>
      <c r="AB2" s="54"/>
      <c r="AC2" s="55"/>
    </row>
    <row r="3" spans="1:29" ht="30.75" customHeight="1" thickBot="1" x14ac:dyDescent="0.3">
      <c r="A3" s="64" t="s">
        <v>34</v>
      </c>
      <c r="B3" s="71" t="s">
        <v>45</v>
      </c>
      <c r="C3" s="56" t="s">
        <v>26</v>
      </c>
      <c r="D3" s="37"/>
      <c r="E3" s="37"/>
      <c r="F3" s="37"/>
      <c r="G3" s="37"/>
      <c r="H3" s="37"/>
      <c r="I3" s="37"/>
      <c r="J3" s="37"/>
      <c r="K3" s="37"/>
      <c r="L3" s="37"/>
      <c r="M3" s="37"/>
      <c r="N3" s="57"/>
      <c r="O3" s="58" t="s">
        <v>27</v>
      </c>
      <c r="P3" s="37"/>
      <c r="Q3" s="37"/>
      <c r="R3" s="37"/>
      <c r="S3" s="37"/>
      <c r="T3" s="37"/>
      <c r="U3" s="37"/>
      <c r="V3" s="37"/>
      <c r="W3" s="37"/>
      <c r="X3" s="37"/>
      <c r="Y3" s="37"/>
      <c r="Z3" s="37"/>
      <c r="AA3" s="37"/>
      <c r="AB3" s="37"/>
      <c r="AC3" s="57"/>
    </row>
    <row r="4" spans="1:29" ht="45" x14ac:dyDescent="0.25">
      <c r="A4" s="64" t="s">
        <v>32</v>
      </c>
      <c r="B4" s="71" t="s">
        <v>45</v>
      </c>
      <c r="C4" s="40"/>
      <c r="D4" s="5" t="s">
        <v>3</v>
      </c>
      <c r="E4" s="6"/>
      <c r="F4" s="5" t="s">
        <v>5</v>
      </c>
      <c r="G4" s="6"/>
      <c r="H4" s="5" t="s">
        <v>7</v>
      </c>
      <c r="I4" s="9"/>
      <c r="J4" s="11" t="s">
        <v>11</v>
      </c>
      <c r="K4" s="9"/>
      <c r="L4" s="12" t="s">
        <v>13</v>
      </c>
      <c r="M4" s="9"/>
      <c r="N4" s="41" t="s">
        <v>16</v>
      </c>
      <c r="O4" s="48" t="s">
        <v>19</v>
      </c>
      <c r="P4" s="49"/>
      <c r="Q4" s="42"/>
      <c r="R4" s="42"/>
      <c r="S4" s="42"/>
      <c r="T4" s="42"/>
      <c r="U4" s="42"/>
      <c r="V4" s="50"/>
      <c r="W4" s="51" t="s">
        <v>7</v>
      </c>
      <c r="X4" s="50"/>
      <c r="Y4" s="52" t="s">
        <v>11</v>
      </c>
      <c r="Z4" s="50"/>
      <c r="AA4" s="53" t="s">
        <v>13</v>
      </c>
      <c r="AB4" s="50"/>
      <c r="AC4" s="59" t="s">
        <v>16</v>
      </c>
    </row>
    <row r="5" spans="1:29" ht="28.15" thickBot="1" x14ac:dyDescent="0.3">
      <c r="A5" s="64" t="s">
        <v>39</v>
      </c>
      <c r="B5" s="71" t="s">
        <v>45</v>
      </c>
      <c r="C5" s="39"/>
      <c r="D5" s="7" t="s">
        <v>4</v>
      </c>
      <c r="E5" s="8"/>
      <c r="F5" s="7" t="s">
        <v>6</v>
      </c>
      <c r="G5" s="8"/>
      <c r="H5" s="7" t="s">
        <v>8</v>
      </c>
      <c r="I5" s="10"/>
      <c r="J5" s="4"/>
      <c r="K5" s="3"/>
      <c r="L5" s="13" t="s">
        <v>14</v>
      </c>
      <c r="M5" s="10"/>
      <c r="N5" s="24" t="s">
        <v>17</v>
      </c>
      <c r="O5" s="46" t="s">
        <v>20</v>
      </c>
      <c r="P5" s="47"/>
      <c r="Q5" s="38"/>
      <c r="R5" s="38"/>
      <c r="S5" s="38"/>
      <c r="T5" s="38"/>
      <c r="U5" s="38"/>
      <c r="V5" s="10"/>
      <c r="W5" s="7" t="s">
        <v>8</v>
      </c>
      <c r="X5" s="10"/>
      <c r="Y5" s="4"/>
      <c r="Z5" s="3"/>
      <c r="AA5" s="13" t="s">
        <v>14</v>
      </c>
      <c r="AB5" s="10"/>
      <c r="AC5" s="24" t="s">
        <v>17</v>
      </c>
    </row>
    <row r="6" spans="1:29" ht="129" thickBot="1" x14ac:dyDescent="0.3">
      <c r="A6" s="64" t="s">
        <v>35</v>
      </c>
      <c r="B6" s="71" t="s">
        <v>45</v>
      </c>
      <c r="C6" s="25" t="s">
        <v>0</v>
      </c>
      <c r="D6" s="14" t="s">
        <v>1</v>
      </c>
      <c r="E6" s="15"/>
      <c r="F6" s="14" t="s">
        <v>137</v>
      </c>
      <c r="G6" s="15"/>
      <c r="H6" s="14" t="s">
        <v>9</v>
      </c>
      <c r="I6" s="16"/>
      <c r="J6" s="14" t="s">
        <v>12</v>
      </c>
      <c r="K6" s="16"/>
      <c r="L6" s="14" t="s">
        <v>15</v>
      </c>
      <c r="M6" s="22"/>
      <c r="N6" s="26" t="s">
        <v>18</v>
      </c>
      <c r="O6" s="60" t="s">
        <v>21</v>
      </c>
      <c r="P6" s="23"/>
      <c r="Q6" s="23"/>
      <c r="R6" s="23"/>
      <c r="S6" s="23"/>
      <c r="T6" s="23"/>
      <c r="U6" s="23"/>
      <c r="V6" s="15"/>
      <c r="W6" s="14" t="s">
        <v>9</v>
      </c>
      <c r="X6" s="16"/>
      <c r="Y6" s="14" t="s">
        <v>12</v>
      </c>
      <c r="Z6" s="16"/>
      <c r="AA6" s="14" t="s">
        <v>15</v>
      </c>
      <c r="AB6" s="22"/>
      <c r="AC6" s="26" t="s">
        <v>18</v>
      </c>
    </row>
    <row r="7" spans="1:29" ht="69" x14ac:dyDescent="0.3">
      <c r="A7" s="66" t="s">
        <v>31</v>
      </c>
      <c r="B7" s="72" t="s">
        <v>45</v>
      </c>
      <c r="C7" s="43" t="s">
        <v>139</v>
      </c>
      <c r="D7" s="84">
        <v>13.68</v>
      </c>
      <c r="E7" s="85" t="s">
        <v>2</v>
      </c>
      <c r="F7" s="86">
        <v>5.97</v>
      </c>
      <c r="G7" s="85" t="s">
        <v>2</v>
      </c>
      <c r="H7" s="89" t="s">
        <v>54</v>
      </c>
      <c r="I7" s="90" t="s">
        <v>49</v>
      </c>
      <c r="J7" s="84">
        <f>SUM(D7+F7+0)</f>
        <v>19.649999999999999</v>
      </c>
      <c r="K7" s="85" t="s">
        <v>2</v>
      </c>
      <c r="L7" s="87">
        <v>0.1</v>
      </c>
      <c r="M7" s="85" t="s">
        <v>2</v>
      </c>
      <c r="N7" s="88" t="s">
        <v>66</v>
      </c>
      <c r="O7" s="100" t="s">
        <v>22</v>
      </c>
      <c r="P7" s="101">
        <v>7</v>
      </c>
      <c r="Q7" s="159" t="s">
        <v>23</v>
      </c>
      <c r="R7" s="140">
        <v>2.54</v>
      </c>
      <c r="S7" s="160" t="s">
        <v>24</v>
      </c>
      <c r="T7" s="141">
        <v>10</v>
      </c>
      <c r="U7" s="159" t="s">
        <v>25</v>
      </c>
      <c r="V7" s="140">
        <v>25.4</v>
      </c>
      <c r="W7" s="89" t="s">
        <v>48</v>
      </c>
      <c r="X7" s="90" t="s">
        <v>49</v>
      </c>
      <c r="Y7" s="87">
        <f>SUM(P7+(R7*4.33))</f>
        <v>17.998200000000001</v>
      </c>
      <c r="Z7" s="85" t="s">
        <v>2</v>
      </c>
      <c r="AA7" s="87">
        <v>0.1</v>
      </c>
      <c r="AB7" s="85" t="s">
        <v>2</v>
      </c>
      <c r="AC7" s="88" t="s">
        <v>66</v>
      </c>
    </row>
    <row r="8" spans="1:29" ht="32.25" customHeight="1" x14ac:dyDescent="0.3">
      <c r="A8" s="67"/>
      <c r="B8" s="73"/>
      <c r="C8" s="44">
        <v>44255</v>
      </c>
      <c r="D8" s="82">
        <v>13.68</v>
      </c>
      <c r="E8" s="81" t="s">
        <v>2</v>
      </c>
      <c r="F8" s="122">
        <v>5.97</v>
      </c>
      <c r="G8" s="81" t="s">
        <v>2</v>
      </c>
      <c r="H8" s="83">
        <v>0</v>
      </c>
      <c r="I8" s="78" t="s">
        <v>2</v>
      </c>
      <c r="J8" s="82">
        <f>SUM(D8+F8+H8)</f>
        <v>19.649999999999999</v>
      </c>
      <c r="K8" s="78" t="s">
        <v>2</v>
      </c>
      <c r="L8" s="83">
        <v>0.1</v>
      </c>
      <c r="M8" s="78" t="s">
        <v>2</v>
      </c>
      <c r="N8" s="27" t="s">
        <v>67</v>
      </c>
      <c r="O8" s="106" t="s">
        <v>22</v>
      </c>
      <c r="P8" s="161">
        <v>7</v>
      </c>
      <c r="Q8" s="162" t="s">
        <v>23</v>
      </c>
      <c r="R8" s="163">
        <v>2.54</v>
      </c>
      <c r="S8" s="231" t="s">
        <v>24</v>
      </c>
      <c r="T8" s="232">
        <v>10</v>
      </c>
      <c r="U8" s="162" t="s">
        <v>25</v>
      </c>
      <c r="V8" s="163">
        <v>25.4</v>
      </c>
      <c r="W8" s="83">
        <v>0</v>
      </c>
      <c r="X8" s="78" t="s">
        <v>2</v>
      </c>
      <c r="Y8" s="83">
        <f>SUM(P8+(R8*4.33)+W8)</f>
        <v>17.998200000000001</v>
      </c>
      <c r="Z8" s="78" t="s">
        <v>2</v>
      </c>
      <c r="AA8" s="83">
        <v>0.1</v>
      </c>
      <c r="AB8" s="78" t="s">
        <v>169</v>
      </c>
      <c r="AC8" s="27"/>
    </row>
    <row r="9" spans="1:29" ht="41.45" x14ac:dyDescent="0.3">
      <c r="A9" s="64" t="s">
        <v>38</v>
      </c>
      <c r="B9" s="71" t="s">
        <v>45</v>
      </c>
      <c r="C9" s="28" t="s">
        <v>140</v>
      </c>
      <c r="D9" s="77">
        <v>14.02</v>
      </c>
      <c r="E9" s="19" t="s">
        <v>2</v>
      </c>
      <c r="F9" s="20">
        <v>6.12</v>
      </c>
      <c r="G9" s="19" t="s">
        <v>2</v>
      </c>
      <c r="H9" s="21" t="s">
        <v>10</v>
      </c>
      <c r="I9" s="19" t="s">
        <v>2</v>
      </c>
      <c r="J9" s="17"/>
      <c r="K9" s="18"/>
      <c r="L9" s="17"/>
      <c r="M9" s="18"/>
      <c r="N9" s="27" t="s">
        <v>52</v>
      </c>
      <c r="O9" s="45" t="s">
        <v>22</v>
      </c>
      <c r="P9" s="36">
        <v>7.18</v>
      </c>
      <c r="Q9" s="153" t="s">
        <v>23</v>
      </c>
      <c r="R9" s="111">
        <v>2.54</v>
      </c>
      <c r="S9" s="154" t="s">
        <v>24</v>
      </c>
      <c r="T9" s="155">
        <v>10</v>
      </c>
      <c r="U9" s="153" t="s">
        <v>25</v>
      </c>
      <c r="V9" s="111">
        <v>25.4</v>
      </c>
      <c r="W9" s="21" t="s">
        <v>10</v>
      </c>
      <c r="X9" s="19" t="s">
        <v>2</v>
      </c>
      <c r="Y9" s="17"/>
      <c r="Z9" s="18"/>
      <c r="AA9" s="17"/>
      <c r="AB9" s="18"/>
      <c r="AC9" s="27"/>
    </row>
    <row r="10" spans="1:29" ht="41.45" x14ac:dyDescent="0.3">
      <c r="A10" s="64" t="s">
        <v>37</v>
      </c>
      <c r="B10" s="71" t="s">
        <v>45</v>
      </c>
      <c r="C10" s="28" t="s">
        <v>141</v>
      </c>
      <c r="D10" s="77">
        <v>14.37</v>
      </c>
      <c r="E10" s="19" t="s">
        <v>2</v>
      </c>
      <c r="F10" s="20">
        <v>6.27</v>
      </c>
      <c r="G10" s="19" t="s">
        <v>2</v>
      </c>
      <c r="H10" s="21" t="s">
        <v>10</v>
      </c>
      <c r="I10" s="19" t="s">
        <v>2</v>
      </c>
      <c r="J10" s="17"/>
      <c r="K10" s="18"/>
      <c r="L10" s="17"/>
      <c r="M10" s="18"/>
      <c r="N10" s="27"/>
      <c r="O10" s="45" t="s">
        <v>22</v>
      </c>
      <c r="P10" s="36">
        <v>7.35</v>
      </c>
      <c r="Q10" s="153" t="s">
        <v>23</v>
      </c>
      <c r="R10" s="111">
        <v>2.54</v>
      </c>
      <c r="S10" s="154" t="s">
        <v>24</v>
      </c>
      <c r="T10" s="155">
        <v>10</v>
      </c>
      <c r="U10" s="153" t="s">
        <v>25</v>
      </c>
      <c r="V10" s="111">
        <v>25.4</v>
      </c>
      <c r="W10" s="21" t="s">
        <v>10</v>
      </c>
      <c r="X10" s="19" t="s">
        <v>2</v>
      </c>
      <c r="Y10" s="17"/>
      <c r="Z10" s="18"/>
      <c r="AA10" s="17"/>
      <c r="AB10" s="18"/>
      <c r="AC10" s="27"/>
    </row>
    <row r="11" spans="1:29" ht="41.45" x14ac:dyDescent="0.3">
      <c r="A11" s="64" t="s">
        <v>30</v>
      </c>
      <c r="B11" s="71" t="s">
        <v>45</v>
      </c>
      <c r="C11" s="28" t="s">
        <v>142</v>
      </c>
      <c r="D11" s="77">
        <v>14.73</v>
      </c>
      <c r="E11" s="19" t="s">
        <v>2</v>
      </c>
      <c r="F11" s="20">
        <v>6.43</v>
      </c>
      <c r="G11" s="19" t="s">
        <v>2</v>
      </c>
      <c r="H11" s="21" t="s">
        <v>10</v>
      </c>
      <c r="I11" s="19" t="s">
        <v>2</v>
      </c>
      <c r="J11" s="17"/>
      <c r="K11" s="18"/>
      <c r="L11" s="17"/>
      <c r="M11" s="18"/>
      <c r="N11" s="27"/>
      <c r="O11" s="45" t="s">
        <v>22</v>
      </c>
      <c r="P11" s="36">
        <v>7.54</v>
      </c>
      <c r="Q11" s="153" t="s">
        <v>23</v>
      </c>
      <c r="R11" s="111">
        <v>2.54</v>
      </c>
      <c r="S11" s="154" t="s">
        <v>24</v>
      </c>
      <c r="T11" s="155">
        <v>10</v>
      </c>
      <c r="U11" s="153" t="s">
        <v>25</v>
      </c>
      <c r="V11" s="111">
        <v>25.4</v>
      </c>
      <c r="W11" s="21" t="s">
        <v>10</v>
      </c>
      <c r="X11" s="19" t="s">
        <v>2</v>
      </c>
      <c r="Y11" s="17"/>
      <c r="Z11" s="18"/>
      <c r="AA11" s="17"/>
      <c r="AB11" s="18"/>
      <c r="AC11" s="27"/>
    </row>
    <row r="12" spans="1:29" ht="41.45" x14ac:dyDescent="0.3">
      <c r="A12" s="64" t="s">
        <v>29</v>
      </c>
      <c r="B12" s="71" t="s">
        <v>45</v>
      </c>
      <c r="C12" s="28" t="s">
        <v>143</v>
      </c>
      <c r="D12" s="77">
        <v>15.1</v>
      </c>
      <c r="E12" s="19" t="s">
        <v>2</v>
      </c>
      <c r="F12" s="20">
        <v>6.59</v>
      </c>
      <c r="G12" s="19" t="s">
        <v>2</v>
      </c>
      <c r="H12" s="21" t="s">
        <v>10</v>
      </c>
      <c r="I12" s="19" t="s">
        <v>2</v>
      </c>
      <c r="J12" s="17"/>
      <c r="K12" s="18"/>
      <c r="L12" s="17"/>
      <c r="M12" s="18"/>
      <c r="N12" s="27"/>
      <c r="O12" s="45" t="s">
        <v>22</v>
      </c>
      <c r="P12" s="36">
        <v>7.73</v>
      </c>
      <c r="Q12" s="153" t="s">
        <v>23</v>
      </c>
      <c r="R12" s="111">
        <v>2.54</v>
      </c>
      <c r="S12" s="154" t="s">
        <v>24</v>
      </c>
      <c r="T12" s="155">
        <v>10</v>
      </c>
      <c r="U12" s="153" t="s">
        <v>25</v>
      </c>
      <c r="V12" s="111">
        <v>25.4</v>
      </c>
      <c r="W12" s="21" t="s">
        <v>10</v>
      </c>
      <c r="X12" s="19" t="s">
        <v>2</v>
      </c>
      <c r="Y12" s="17"/>
      <c r="Z12" s="18"/>
      <c r="AA12" s="17"/>
      <c r="AB12" s="18"/>
      <c r="AC12" s="27"/>
    </row>
    <row r="13" spans="1:29" ht="41.45" x14ac:dyDescent="0.3">
      <c r="A13" s="64" t="s">
        <v>36</v>
      </c>
      <c r="B13" s="71" t="s">
        <v>45</v>
      </c>
      <c r="C13" s="28" t="s">
        <v>144</v>
      </c>
      <c r="D13" s="77">
        <v>15.48</v>
      </c>
      <c r="E13" s="19" t="s">
        <v>2</v>
      </c>
      <c r="F13" s="20">
        <v>6.75</v>
      </c>
      <c r="G13" s="19" t="s">
        <v>2</v>
      </c>
      <c r="H13" s="21" t="s">
        <v>10</v>
      </c>
      <c r="I13" s="19" t="s">
        <v>2</v>
      </c>
      <c r="J13" s="17"/>
      <c r="K13" s="18"/>
      <c r="L13" s="17"/>
      <c r="M13" s="18"/>
      <c r="N13" s="27"/>
      <c r="O13" s="45" t="s">
        <v>22</v>
      </c>
      <c r="P13" s="36">
        <v>7.92</v>
      </c>
      <c r="Q13" s="153" t="s">
        <v>23</v>
      </c>
      <c r="R13" s="111">
        <v>2.54</v>
      </c>
      <c r="S13" s="154" t="s">
        <v>24</v>
      </c>
      <c r="T13" s="155">
        <v>10</v>
      </c>
      <c r="U13" s="153" t="s">
        <v>25</v>
      </c>
      <c r="V13" s="111">
        <v>25.4</v>
      </c>
      <c r="W13" s="21" t="s">
        <v>10</v>
      </c>
      <c r="X13" s="19" t="s">
        <v>2</v>
      </c>
      <c r="Y13" s="17"/>
      <c r="Z13" s="18"/>
      <c r="AA13" s="17"/>
      <c r="AB13" s="18"/>
      <c r="AC13" s="27"/>
    </row>
    <row r="14" spans="1:29" ht="41.45" x14ac:dyDescent="0.3">
      <c r="A14" s="64" t="s">
        <v>28</v>
      </c>
      <c r="B14" s="71" t="s">
        <v>45</v>
      </c>
      <c r="C14" s="28" t="s">
        <v>145</v>
      </c>
      <c r="D14" s="77">
        <v>15.86</v>
      </c>
      <c r="E14" s="19" t="s">
        <v>2</v>
      </c>
      <c r="F14" s="20">
        <v>6.92</v>
      </c>
      <c r="G14" s="19" t="s">
        <v>2</v>
      </c>
      <c r="H14" s="21" t="s">
        <v>10</v>
      </c>
      <c r="I14" s="19" t="s">
        <v>2</v>
      </c>
      <c r="J14" s="17"/>
      <c r="K14" s="18"/>
      <c r="L14" s="17"/>
      <c r="M14" s="18"/>
      <c r="N14" s="27"/>
      <c r="O14" s="45" t="s">
        <v>22</v>
      </c>
      <c r="P14" s="36">
        <v>8.1199999999999992</v>
      </c>
      <c r="Q14" s="153" t="s">
        <v>23</v>
      </c>
      <c r="R14" s="111">
        <v>2.54</v>
      </c>
      <c r="S14" s="154" t="s">
        <v>24</v>
      </c>
      <c r="T14" s="155">
        <v>10</v>
      </c>
      <c r="U14" s="153" t="s">
        <v>25</v>
      </c>
      <c r="V14" s="111">
        <v>25.4</v>
      </c>
      <c r="W14" s="21" t="s">
        <v>10</v>
      </c>
      <c r="X14" s="19" t="s">
        <v>2</v>
      </c>
      <c r="Y14" s="17"/>
      <c r="Z14" s="18"/>
      <c r="AA14" s="17"/>
      <c r="AB14" s="18"/>
      <c r="AC14" s="27"/>
    </row>
    <row r="15" spans="1:29" ht="42" thickBot="1" x14ac:dyDescent="0.35">
      <c r="A15" s="65" t="s">
        <v>40</v>
      </c>
      <c r="B15" s="74" t="s">
        <v>45</v>
      </c>
      <c r="C15" s="29" t="s">
        <v>146</v>
      </c>
      <c r="D15" s="119">
        <v>16.260000000000002</v>
      </c>
      <c r="E15" s="30" t="s">
        <v>2</v>
      </c>
      <c r="F15" s="31">
        <v>7.1</v>
      </c>
      <c r="G15" s="30" t="s">
        <v>2</v>
      </c>
      <c r="H15" s="32" t="s">
        <v>10</v>
      </c>
      <c r="I15" s="30" t="s">
        <v>2</v>
      </c>
      <c r="J15" s="33"/>
      <c r="K15" s="34"/>
      <c r="L15" s="33"/>
      <c r="M15" s="34"/>
      <c r="N15" s="35"/>
      <c r="O15" s="61" t="s">
        <v>22</v>
      </c>
      <c r="P15" s="62">
        <v>8.32</v>
      </c>
      <c r="Q15" s="156" t="s">
        <v>23</v>
      </c>
      <c r="R15" s="112">
        <v>2.54</v>
      </c>
      <c r="S15" s="157" t="s">
        <v>24</v>
      </c>
      <c r="T15" s="158">
        <v>10</v>
      </c>
      <c r="U15" s="156" t="s">
        <v>25</v>
      </c>
      <c r="V15" s="112">
        <v>25.4</v>
      </c>
      <c r="W15" s="32" t="s">
        <v>10</v>
      </c>
      <c r="X15" s="30" t="s">
        <v>2</v>
      </c>
      <c r="Y15" s="33"/>
      <c r="Z15" s="34"/>
      <c r="AA15" s="33"/>
      <c r="AB15" s="34"/>
      <c r="AC15" s="35"/>
    </row>
    <row r="16" spans="1:29" s="164" customFormat="1" ht="9.75" thickTop="1" x14ac:dyDescent="0.25">
      <c r="B16" s="165"/>
      <c r="C16" s="166"/>
    </row>
    <row r="17" spans="1:23" s="164" customFormat="1" x14ac:dyDescent="0.25">
      <c r="A17" s="123" t="s">
        <v>147</v>
      </c>
      <c r="B17" s="167"/>
      <c r="C17" s="168"/>
      <c r="D17" s="169"/>
      <c r="E17" s="169"/>
      <c r="F17" s="169"/>
      <c r="O17" s="123" t="s">
        <v>147</v>
      </c>
      <c r="P17" s="169"/>
      <c r="Q17" s="169"/>
      <c r="R17" s="169"/>
      <c r="S17" s="169"/>
      <c r="T17" s="169"/>
      <c r="U17" s="169"/>
      <c r="V17" s="169"/>
      <c r="W17" s="169"/>
    </row>
    <row r="18" spans="1:23" s="164" customFormat="1" x14ac:dyDescent="0.25">
      <c r="A18" s="123" t="s">
        <v>148</v>
      </c>
      <c r="B18" s="233">
        <v>0</v>
      </c>
      <c r="C18" s="166"/>
      <c r="O18" s="123" t="s">
        <v>148</v>
      </c>
      <c r="P18" s="169"/>
      <c r="Q18" s="234">
        <v>0</v>
      </c>
    </row>
    <row r="19" spans="1:23" s="164" customFormat="1" ht="9" x14ac:dyDescent="0.25">
      <c r="A19" s="170" t="s">
        <v>68</v>
      </c>
      <c r="B19" s="171"/>
      <c r="C19" s="172"/>
      <c r="D19" s="173"/>
      <c r="E19" s="173"/>
      <c r="F19" s="173"/>
      <c r="G19" s="173"/>
      <c r="H19" s="173"/>
      <c r="O19" s="170" t="s">
        <v>68</v>
      </c>
      <c r="P19" s="171"/>
      <c r="Q19" s="172"/>
      <c r="R19" s="173"/>
      <c r="S19" s="173"/>
      <c r="T19" s="173"/>
      <c r="U19" s="173"/>
      <c r="V19" s="173"/>
    </row>
    <row r="20" spans="1:23" s="164" customFormat="1" ht="18" x14ac:dyDescent="0.25">
      <c r="A20" s="174" t="s">
        <v>75</v>
      </c>
      <c r="B20" s="175" t="s">
        <v>69</v>
      </c>
      <c r="C20" s="174" t="s">
        <v>70</v>
      </c>
      <c r="D20" s="174" t="s">
        <v>71</v>
      </c>
      <c r="E20" s="174" t="s">
        <v>72</v>
      </c>
      <c r="F20" s="174" t="s">
        <v>87</v>
      </c>
      <c r="G20" s="174" t="s">
        <v>73</v>
      </c>
      <c r="H20" s="174" t="s">
        <v>74</v>
      </c>
      <c r="O20" s="174" t="s">
        <v>75</v>
      </c>
      <c r="P20" s="175" t="s">
        <v>69</v>
      </c>
      <c r="Q20" s="174" t="s">
        <v>70</v>
      </c>
      <c r="R20" s="174" t="s">
        <v>71</v>
      </c>
      <c r="S20" s="174" t="s">
        <v>72</v>
      </c>
      <c r="T20" s="174" t="s">
        <v>87</v>
      </c>
      <c r="U20" s="174" t="s">
        <v>73</v>
      </c>
      <c r="V20" s="174" t="s">
        <v>74</v>
      </c>
    </row>
    <row r="21" spans="1:23" s="164" customFormat="1" ht="9" x14ac:dyDescent="0.25">
      <c r="A21" s="176" t="s">
        <v>85</v>
      </c>
      <c r="B21" s="177">
        <v>0</v>
      </c>
      <c r="C21" s="178">
        <v>0</v>
      </c>
      <c r="D21" s="179">
        <v>0</v>
      </c>
      <c r="E21" s="176"/>
      <c r="F21" s="176"/>
      <c r="G21" s="176"/>
      <c r="H21" s="176"/>
      <c r="O21" s="176" t="s">
        <v>85</v>
      </c>
      <c r="P21" s="177">
        <v>0</v>
      </c>
      <c r="Q21" s="178">
        <v>0</v>
      </c>
      <c r="R21" s="179">
        <v>0</v>
      </c>
      <c r="S21" s="176"/>
      <c r="T21" s="176"/>
      <c r="U21" s="176"/>
      <c r="V21" s="176"/>
    </row>
    <row r="22" spans="1:23" s="164" customFormat="1" ht="9" x14ac:dyDescent="0.25">
      <c r="A22" s="176" t="s">
        <v>86</v>
      </c>
      <c r="B22" s="177">
        <v>0.26190000000000002</v>
      </c>
      <c r="C22" s="178">
        <v>60</v>
      </c>
      <c r="D22" s="179">
        <v>15.71</v>
      </c>
      <c r="E22" s="176"/>
      <c r="F22" s="176"/>
      <c r="G22" s="176"/>
      <c r="H22" s="176"/>
      <c r="O22" s="176" t="s">
        <v>86</v>
      </c>
      <c r="P22" s="177">
        <v>0.26190000000000002</v>
      </c>
      <c r="Q22" s="178">
        <v>60</v>
      </c>
      <c r="R22" s="179">
        <v>15.71</v>
      </c>
      <c r="S22" s="176"/>
      <c r="T22" s="176"/>
      <c r="U22" s="176"/>
      <c r="V22" s="176"/>
    </row>
    <row r="23" spans="1:23" s="164" customFormat="1" ht="9" x14ac:dyDescent="0.25">
      <c r="A23" s="176" t="s">
        <v>76</v>
      </c>
      <c r="B23" s="177">
        <v>0.2676</v>
      </c>
      <c r="C23" s="178">
        <v>0</v>
      </c>
      <c r="D23" s="179">
        <v>0</v>
      </c>
      <c r="E23" s="176"/>
      <c r="F23" s="176"/>
      <c r="G23" s="176"/>
      <c r="H23" s="176"/>
      <c r="O23" s="176" t="s">
        <v>76</v>
      </c>
      <c r="P23" s="177">
        <v>0.2676</v>
      </c>
      <c r="Q23" s="178">
        <v>0</v>
      </c>
      <c r="R23" s="179">
        <v>0</v>
      </c>
      <c r="S23" s="176"/>
      <c r="T23" s="176"/>
      <c r="U23" s="176"/>
      <c r="V23" s="176"/>
    </row>
    <row r="24" spans="1:23" s="164" customFormat="1" ht="9" x14ac:dyDescent="0.25">
      <c r="A24" s="176" t="s">
        <v>77</v>
      </c>
      <c r="B24" s="177">
        <v>9.1999999999999998E-3</v>
      </c>
      <c r="C24" s="178">
        <v>1300</v>
      </c>
      <c r="D24" s="179">
        <v>11.96</v>
      </c>
      <c r="E24" s="176"/>
      <c r="F24" s="176"/>
      <c r="G24" s="176"/>
      <c r="H24" s="176"/>
      <c r="O24" s="176" t="s">
        <v>77</v>
      </c>
      <c r="P24" s="177">
        <v>9.1999999999999998E-3</v>
      </c>
      <c r="Q24" s="178">
        <v>1300</v>
      </c>
      <c r="R24" s="179">
        <v>11.96</v>
      </c>
      <c r="S24" s="176"/>
      <c r="T24" s="176"/>
      <c r="U24" s="176"/>
      <c r="V24" s="176"/>
    </row>
    <row r="25" spans="1:23" s="164" customFormat="1" ht="9" x14ac:dyDescent="0.25">
      <c r="A25" s="176" t="s">
        <v>78</v>
      </c>
      <c r="B25" s="177">
        <v>1.37E-2</v>
      </c>
      <c r="C25" s="178">
        <v>35</v>
      </c>
      <c r="D25" s="179">
        <v>0.48</v>
      </c>
      <c r="E25" s="176"/>
      <c r="F25" s="176"/>
      <c r="G25" s="176"/>
      <c r="H25" s="176"/>
      <c r="O25" s="176" t="s">
        <v>78</v>
      </c>
      <c r="P25" s="177">
        <v>1.37E-2</v>
      </c>
      <c r="Q25" s="178">
        <v>35</v>
      </c>
      <c r="R25" s="179">
        <v>0.48</v>
      </c>
      <c r="S25" s="176"/>
      <c r="T25" s="176"/>
      <c r="U25" s="176"/>
      <c r="V25" s="176"/>
    </row>
    <row r="26" spans="1:23" s="164" customFormat="1" ht="9" x14ac:dyDescent="0.25">
      <c r="A26" s="176" t="s">
        <v>79</v>
      </c>
      <c r="B26" s="177">
        <v>2.8199999999999999E-2</v>
      </c>
      <c r="C26" s="178">
        <v>320</v>
      </c>
      <c r="D26" s="179">
        <v>9.02</v>
      </c>
      <c r="E26" s="176"/>
      <c r="F26" s="176"/>
      <c r="G26" s="176"/>
      <c r="H26" s="176"/>
      <c r="O26" s="176" t="s">
        <v>79</v>
      </c>
      <c r="P26" s="177">
        <v>2.8199999999999999E-2</v>
      </c>
      <c r="Q26" s="178">
        <v>320</v>
      </c>
      <c r="R26" s="179">
        <v>9.02</v>
      </c>
      <c r="S26" s="176"/>
      <c r="T26" s="176"/>
      <c r="U26" s="176"/>
      <c r="V26" s="176"/>
    </row>
    <row r="27" spans="1:23" s="164" customFormat="1" ht="9" x14ac:dyDescent="0.25">
      <c r="A27" s="176" t="s">
        <v>80</v>
      </c>
      <c r="B27" s="177">
        <v>8.6999999999999994E-3</v>
      </c>
      <c r="C27" s="178">
        <v>820</v>
      </c>
      <c r="D27" s="179">
        <v>7.13</v>
      </c>
      <c r="E27" s="176"/>
      <c r="F27" s="176"/>
      <c r="G27" s="176"/>
      <c r="H27" s="176"/>
      <c r="O27" s="176" t="s">
        <v>80</v>
      </c>
      <c r="P27" s="177">
        <v>8.6999999999999994E-3</v>
      </c>
      <c r="Q27" s="178">
        <v>820</v>
      </c>
      <c r="R27" s="179">
        <v>7.13</v>
      </c>
      <c r="S27" s="176"/>
      <c r="T27" s="176"/>
      <c r="U27" s="176"/>
      <c r="V27" s="176"/>
    </row>
    <row r="28" spans="1:23" s="164" customFormat="1" ht="9" x14ac:dyDescent="0.25">
      <c r="A28" s="176" t="s">
        <v>81</v>
      </c>
      <c r="B28" s="177">
        <v>7.7999999999999996E-3</v>
      </c>
      <c r="C28" s="178">
        <v>400</v>
      </c>
      <c r="D28" s="179">
        <v>3.12</v>
      </c>
      <c r="E28" s="176"/>
      <c r="F28" s="176"/>
      <c r="G28" s="176"/>
      <c r="H28" s="176"/>
      <c r="O28" s="176" t="s">
        <v>81</v>
      </c>
      <c r="P28" s="177">
        <v>7.7999999999999996E-3</v>
      </c>
      <c r="Q28" s="178">
        <v>400</v>
      </c>
      <c r="R28" s="179">
        <v>3.12</v>
      </c>
      <c r="S28" s="176"/>
      <c r="T28" s="176"/>
      <c r="U28" s="176"/>
      <c r="V28" s="176"/>
    </row>
    <row r="29" spans="1:23" s="164" customFormat="1" ht="9" x14ac:dyDescent="0.25">
      <c r="A29" s="176" t="s">
        <v>82</v>
      </c>
      <c r="B29" s="177">
        <v>7.4000000000000003E-3</v>
      </c>
      <c r="C29" s="178">
        <v>0</v>
      </c>
      <c r="D29" s="179">
        <v>0</v>
      </c>
      <c r="E29" s="176"/>
      <c r="F29" s="176"/>
      <c r="G29" s="176"/>
      <c r="H29" s="176"/>
      <c r="O29" s="176" t="s">
        <v>82</v>
      </c>
      <c r="P29" s="177">
        <v>7.4000000000000003E-3</v>
      </c>
      <c r="Q29" s="178">
        <v>0</v>
      </c>
      <c r="R29" s="179">
        <v>0</v>
      </c>
      <c r="S29" s="176"/>
      <c r="T29" s="176"/>
      <c r="U29" s="176"/>
      <c r="V29" s="176"/>
    </row>
    <row r="30" spans="1:23" s="164" customFormat="1" ht="9" x14ac:dyDescent="0.25">
      <c r="A30" s="176" t="s">
        <v>83</v>
      </c>
      <c r="B30" s="177">
        <v>0.18859999999999999</v>
      </c>
      <c r="C30" s="180">
        <v>-22</v>
      </c>
      <c r="D30" s="181">
        <v>-4.1500000000000004</v>
      </c>
      <c r="E30" s="176"/>
      <c r="F30" s="176"/>
      <c r="G30" s="176"/>
      <c r="H30" s="176"/>
      <c r="O30" s="176" t="s">
        <v>83</v>
      </c>
      <c r="P30" s="177">
        <v>0.18859999999999999</v>
      </c>
      <c r="Q30" s="180">
        <v>-22</v>
      </c>
      <c r="R30" s="181">
        <v>-4.1500000000000004</v>
      </c>
      <c r="S30" s="176"/>
      <c r="T30" s="176"/>
      <c r="U30" s="176"/>
      <c r="V30" s="176"/>
    </row>
    <row r="31" spans="1:23" s="164" customFormat="1" ht="9" x14ac:dyDescent="0.25">
      <c r="A31" s="176" t="s">
        <v>84</v>
      </c>
      <c r="B31" s="177">
        <v>0.2069</v>
      </c>
      <c r="C31" s="180">
        <v>-55</v>
      </c>
      <c r="D31" s="181">
        <v>-11.38</v>
      </c>
      <c r="E31" s="176"/>
      <c r="F31" s="176"/>
      <c r="G31" s="176"/>
      <c r="H31" s="176"/>
      <c r="O31" s="176" t="s">
        <v>84</v>
      </c>
      <c r="P31" s="177">
        <v>0.2069</v>
      </c>
      <c r="Q31" s="180">
        <v>-55</v>
      </c>
      <c r="R31" s="181">
        <v>-11.38</v>
      </c>
      <c r="S31" s="176"/>
      <c r="T31" s="176"/>
      <c r="U31" s="176"/>
      <c r="V31" s="176"/>
    </row>
    <row r="32" spans="1:23" s="164" customFormat="1" ht="9" x14ac:dyDescent="0.25">
      <c r="A32" s="176"/>
      <c r="B32" s="177">
        <f>SUM(B21:B31)</f>
        <v>1.0000000000000002</v>
      </c>
      <c r="C32" s="178"/>
      <c r="D32" s="181">
        <v>31.9</v>
      </c>
      <c r="E32" s="181">
        <v>105</v>
      </c>
      <c r="F32" s="181">
        <v>-73.099999999999994</v>
      </c>
      <c r="G32" s="181">
        <v>-73.099999999999994</v>
      </c>
      <c r="H32" s="181"/>
      <c r="O32" s="176"/>
      <c r="P32" s="177">
        <f>SUM(P21:P31)</f>
        <v>1.0000000000000002</v>
      </c>
      <c r="Q32" s="178"/>
      <c r="R32" s="181">
        <v>31.9</v>
      </c>
      <c r="S32" s="181">
        <v>105</v>
      </c>
      <c r="T32" s="181">
        <v>-73.099999999999994</v>
      </c>
      <c r="U32" s="181">
        <v>-73.099999999999994</v>
      </c>
      <c r="V32" s="181"/>
    </row>
  </sheetData>
  <pageMargins left="0.25" right="0.25" top="0.75" bottom="0.75" header="0.3" footer="0.3"/>
  <pageSetup paperSize="17" scale="80" orientation="landscape" r:id="rId1"/>
  <headerFooter>
    <oddHeader>&amp;C&amp;"Arial,Regular"&amp;12 2019 York Township:  
Collection, Transportation and Delivery for Disposal or Processing of Residential Solid Waste and Recyclable Materials</oddHeader>
    <oddFooter>&amp;C&amp;"Arial,Bold Italic"&amp;10&amp;P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selection activeCell="H29" sqref="H29"/>
    </sheetView>
  </sheetViews>
  <sheetFormatPr defaultColWidth="9.140625" defaultRowHeight="14.25" x14ac:dyDescent="0.2"/>
  <cols>
    <col min="1" max="1" width="65.42578125" style="182" customWidth="1"/>
    <col min="2" max="4" width="11" style="182" bestFit="1" customWidth="1"/>
    <col min="5" max="16384" width="9.140625" style="182"/>
  </cols>
  <sheetData>
    <row r="1" spans="1:4" ht="15.6" x14ac:dyDescent="0.3">
      <c r="A1" s="193" t="s">
        <v>138</v>
      </c>
    </row>
    <row r="2" spans="1:4" ht="13.9" x14ac:dyDescent="0.25">
      <c r="A2" s="183" t="s">
        <v>88</v>
      </c>
    </row>
    <row r="3" spans="1:4" ht="13.9" x14ac:dyDescent="0.25">
      <c r="A3" s="183" t="s">
        <v>89</v>
      </c>
    </row>
    <row r="4" spans="1:4" ht="14.45" thickBot="1" x14ac:dyDescent="0.3">
      <c r="A4" s="183"/>
    </row>
    <row r="5" spans="1:4" ht="14.45" thickBot="1" x14ac:dyDescent="0.3">
      <c r="A5" s="184"/>
      <c r="B5" s="185" t="s">
        <v>125</v>
      </c>
      <c r="C5" s="185" t="s">
        <v>126</v>
      </c>
      <c r="D5" s="185" t="s">
        <v>74</v>
      </c>
    </row>
    <row r="6" spans="1:4" ht="13.9" x14ac:dyDescent="0.25">
      <c r="A6" s="186" t="s">
        <v>90</v>
      </c>
      <c r="B6" s="187" t="s">
        <v>92</v>
      </c>
      <c r="C6" s="187" t="s">
        <v>92</v>
      </c>
      <c r="D6" s="187" t="s">
        <v>92</v>
      </c>
    </row>
    <row r="7" spans="1:4" ht="13.9" x14ac:dyDescent="0.25">
      <c r="A7" s="189" t="s">
        <v>91</v>
      </c>
      <c r="B7" s="188" t="s">
        <v>52</v>
      </c>
      <c r="C7" s="188"/>
      <c r="D7" s="192"/>
    </row>
    <row r="8" spans="1:4" ht="13.9" x14ac:dyDescent="0.25">
      <c r="A8" s="189" t="s">
        <v>93</v>
      </c>
      <c r="B8" s="188">
        <v>25</v>
      </c>
      <c r="C8" s="188">
        <v>40</v>
      </c>
      <c r="D8" s="192">
        <v>10</v>
      </c>
    </row>
    <row r="9" spans="1:4" ht="13.9" x14ac:dyDescent="0.25">
      <c r="A9" s="189" t="s">
        <v>94</v>
      </c>
      <c r="B9" s="188">
        <v>30</v>
      </c>
      <c r="C9" s="188">
        <v>40</v>
      </c>
      <c r="D9" s="192">
        <v>10</v>
      </c>
    </row>
    <row r="10" spans="1:4" ht="13.9" x14ac:dyDescent="0.25">
      <c r="A10" s="189" t="s">
        <v>95</v>
      </c>
      <c r="B10" s="188">
        <v>25</v>
      </c>
      <c r="C10" s="188">
        <v>40</v>
      </c>
      <c r="D10" s="192">
        <v>10</v>
      </c>
    </row>
    <row r="11" spans="1:4" ht="13.9" x14ac:dyDescent="0.25">
      <c r="A11" s="189" t="s">
        <v>96</v>
      </c>
      <c r="B11" s="188">
        <v>5</v>
      </c>
      <c r="C11" s="188">
        <v>12</v>
      </c>
      <c r="D11" s="192">
        <v>10</v>
      </c>
    </row>
    <row r="12" spans="1:4" ht="13.9" x14ac:dyDescent="0.25">
      <c r="A12" s="189" t="s">
        <v>97</v>
      </c>
      <c r="B12" s="188">
        <v>20</v>
      </c>
      <c r="C12" s="188">
        <v>12</v>
      </c>
      <c r="D12" s="192">
        <v>10</v>
      </c>
    </row>
    <row r="13" spans="1:4" ht="13.9" x14ac:dyDescent="0.25">
      <c r="A13" s="189" t="s">
        <v>98</v>
      </c>
      <c r="B13" s="188">
        <v>20</v>
      </c>
      <c r="C13" s="188">
        <v>12</v>
      </c>
      <c r="D13" s="192">
        <v>10</v>
      </c>
    </row>
    <row r="14" spans="1:4" ht="13.9" x14ac:dyDescent="0.25">
      <c r="A14" s="189" t="s">
        <v>99</v>
      </c>
      <c r="B14" s="188">
        <v>25</v>
      </c>
      <c r="C14" s="188">
        <v>25</v>
      </c>
      <c r="D14" s="192">
        <v>10</v>
      </c>
    </row>
    <row r="15" spans="1:4" ht="13.9" x14ac:dyDescent="0.25">
      <c r="A15" s="189" t="s">
        <v>128</v>
      </c>
      <c r="B15" s="188">
        <v>10</v>
      </c>
      <c r="C15" s="188">
        <v>12</v>
      </c>
      <c r="D15" s="192">
        <v>10</v>
      </c>
    </row>
    <row r="16" spans="1:4" ht="13.9" x14ac:dyDescent="0.25">
      <c r="A16" s="189" t="s">
        <v>100</v>
      </c>
      <c r="B16" s="188">
        <v>25</v>
      </c>
      <c r="C16" s="188">
        <v>40</v>
      </c>
      <c r="D16" s="192">
        <v>10</v>
      </c>
    </row>
    <row r="17" spans="1:4" ht="13.9" x14ac:dyDescent="0.25">
      <c r="A17" s="189" t="s">
        <v>124</v>
      </c>
      <c r="B17" s="188">
        <v>25</v>
      </c>
      <c r="C17" s="188">
        <v>50</v>
      </c>
      <c r="D17" s="192">
        <v>10</v>
      </c>
    </row>
    <row r="18" spans="1:4" ht="13.9" x14ac:dyDescent="0.25">
      <c r="A18" s="189" t="s">
        <v>101</v>
      </c>
      <c r="B18" s="188">
        <v>25</v>
      </c>
      <c r="C18" s="188">
        <v>50</v>
      </c>
      <c r="D18" s="192">
        <v>10</v>
      </c>
    </row>
    <row r="19" spans="1:4" ht="13.9" x14ac:dyDescent="0.25">
      <c r="A19" s="189" t="s">
        <v>102</v>
      </c>
      <c r="B19" s="188">
        <v>35</v>
      </c>
      <c r="C19" s="188">
        <v>75</v>
      </c>
      <c r="D19" s="192">
        <v>10</v>
      </c>
    </row>
    <row r="20" spans="1:4" ht="13.9" x14ac:dyDescent="0.25">
      <c r="A20" s="189" t="s">
        <v>103</v>
      </c>
      <c r="B20" s="188">
        <v>5</v>
      </c>
      <c r="C20" s="188">
        <v>12</v>
      </c>
      <c r="D20" s="192">
        <v>10</v>
      </c>
    </row>
    <row r="21" spans="1:4" ht="13.9" x14ac:dyDescent="0.25">
      <c r="A21" s="189" t="s">
        <v>104</v>
      </c>
      <c r="B21" s="188">
        <v>25</v>
      </c>
      <c r="C21" s="188">
        <v>40</v>
      </c>
      <c r="D21" s="192">
        <v>10</v>
      </c>
    </row>
    <row r="22" spans="1:4" ht="13.9" x14ac:dyDescent="0.25">
      <c r="A22" s="189" t="s">
        <v>105</v>
      </c>
      <c r="B22" s="188">
        <v>25</v>
      </c>
      <c r="C22" s="188">
        <v>50</v>
      </c>
      <c r="D22" s="192">
        <v>10</v>
      </c>
    </row>
    <row r="23" spans="1:4" ht="13.9" x14ac:dyDescent="0.25">
      <c r="A23" s="189" t="s">
        <v>106</v>
      </c>
      <c r="B23" s="188">
        <v>7</v>
      </c>
      <c r="C23" s="188">
        <v>15</v>
      </c>
      <c r="D23" s="192">
        <v>10</v>
      </c>
    </row>
    <row r="24" spans="1:4" ht="13.9" x14ac:dyDescent="0.25">
      <c r="A24" s="189" t="s">
        <v>107</v>
      </c>
      <c r="B24" s="188">
        <v>30</v>
      </c>
      <c r="C24" s="188">
        <v>40</v>
      </c>
      <c r="D24" s="192">
        <v>10</v>
      </c>
    </row>
    <row r="25" spans="1:4" ht="13.9" x14ac:dyDescent="0.25">
      <c r="A25" s="189" t="s">
        <v>108</v>
      </c>
      <c r="B25" s="188">
        <v>35</v>
      </c>
      <c r="C25" s="188">
        <v>90</v>
      </c>
      <c r="D25" s="192">
        <v>10</v>
      </c>
    </row>
    <row r="26" spans="1:4" ht="13.9" x14ac:dyDescent="0.25">
      <c r="A26" s="189" t="s">
        <v>109</v>
      </c>
      <c r="B26" s="188">
        <v>5</v>
      </c>
      <c r="C26" s="188">
        <v>12</v>
      </c>
      <c r="D26" s="192">
        <v>10</v>
      </c>
    </row>
    <row r="27" spans="1:4" ht="13.9" x14ac:dyDescent="0.25">
      <c r="A27" s="189" t="s">
        <v>110</v>
      </c>
      <c r="B27" s="188">
        <v>5</v>
      </c>
      <c r="C27" s="188">
        <v>12</v>
      </c>
      <c r="D27" s="192">
        <v>10</v>
      </c>
    </row>
    <row r="28" spans="1:4" ht="13.9" x14ac:dyDescent="0.25">
      <c r="A28" s="189" t="s">
        <v>111</v>
      </c>
      <c r="B28" s="188">
        <v>25</v>
      </c>
      <c r="C28" s="188">
        <v>50</v>
      </c>
      <c r="D28" s="192">
        <v>10</v>
      </c>
    </row>
    <row r="29" spans="1:4" ht="13.9" x14ac:dyDescent="0.25">
      <c r="A29" s="189" t="s">
        <v>112</v>
      </c>
      <c r="B29" s="188">
        <v>25</v>
      </c>
      <c r="C29" s="188">
        <v>25</v>
      </c>
      <c r="D29" s="192">
        <v>10</v>
      </c>
    </row>
    <row r="30" spans="1:4" ht="13.9" x14ac:dyDescent="0.25">
      <c r="A30" s="189" t="s">
        <v>113</v>
      </c>
      <c r="B30" s="188">
        <v>25</v>
      </c>
      <c r="C30" s="188">
        <v>40</v>
      </c>
      <c r="D30" s="192">
        <v>10</v>
      </c>
    </row>
    <row r="31" spans="1:4" ht="13.9" x14ac:dyDescent="0.25">
      <c r="A31" s="189" t="s">
        <v>114</v>
      </c>
      <c r="B31" s="188">
        <v>25</v>
      </c>
      <c r="C31" s="188">
        <v>25</v>
      </c>
      <c r="D31" s="192">
        <v>10</v>
      </c>
    </row>
    <row r="32" spans="1:4" ht="13.9" x14ac:dyDescent="0.25">
      <c r="A32" s="189" t="s">
        <v>115</v>
      </c>
      <c r="B32" s="188">
        <v>25</v>
      </c>
      <c r="C32" s="188">
        <v>50</v>
      </c>
      <c r="D32" s="192">
        <v>10</v>
      </c>
    </row>
    <row r="33" spans="1:4" ht="13.9" x14ac:dyDescent="0.25">
      <c r="A33" s="189" t="s">
        <v>116</v>
      </c>
      <c r="B33" s="188">
        <v>25</v>
      </c>
      <c r="C33" s="188">
        <v>50</v>
      </c>
      <c r="D33" s="192">
        <v>10</v>
      </c>
    </row>
    <row r="34" spans="1:4" ht="13.9" x14ac:dyDescent="0.25">
      <c r="A34" s="189" t="s">
        <v>117</v>
      </c>
      <c r="B34" s="188">
        <v>25</v>
      </c>
      <c r="C34" s="188">
        <v>50</v>
      </c>
      <c r="D34" s="192">
        <v>10</v>
      </c>
    </row>
    <row r="35" spans="1:4" ht="13.9" x14ac:dyDescent="0.25">
      <c r="A35" s="189" t="s">
        <v>118</v>
      </c>
      <c r="B35" s="188">
        <v>25</v>
      </c>
      <c r="C35" s="188">
        <v>40</v>
      </c>
      <c r="D35" s="192">
        <v>10</v>
      </c>
    </row>
    <row r="36" spans="1:4" ht="13.9" x14ac:dyDescent="0.25">
      <c r="A36" s="189" t="s">
        <v>119</v>
      </c>
      <c r="B36" s="188">
        <v>25</v>
      </c>
      <c r="C36" s="188">
        <v>40</v>
      </c>
      <c r="D36" s="192">
        <v>10</v>
      </c>
    </row>
    <row r="37" spans="1:4" ht="13.9" x14ac:dyDescent="0.25">
      <c r="A37" s="189" t="s">
        <v>120</v>
      </c>
      <c r="B37" s="188">
        <v>25</v>
      </c>
      <c r="C37" s="188">
        <v>50</v>
      </c>
      <c r="D37" s="192">
        <v>10</v>
      </c>
    </row>
    <row r="38" spans="1:4" ht="13.9" x14ac:dyDescent="0.25">
      <c r="A38" s="189" t="s">
        <v>121</v>
      </c>
      <c r="B38" s="188">
        <v>25</v>
      </c>
      <c r="C38" s="188">
        <v>40</v>
      </c>
      <c r="D38" s="192">
        <v>10</v>
      </c>
    </row>
    <row r="39" spans="1:4" ht="13.9" x14ac:dyDescent="0.25">
      <c r="A39" s="189" t="s">
        <v>122</v>
      </c>
      <c r="B39" s="188">
        <v>25</v>
      </c>
      <c r="C39" s="188">
        <v>50</v>
      </c>
      <c r="D39" s="192">
        <v>10</v>
      </c>
    </row>
    <row r="40" spans="1:4" ht="14.45" thickBot="1" x14ac:dyDescent="0.3">
      <c r="A40" s="190" t="s">
        <v>123</v>
      </c>
      <c r="B40" s="191">
        <v>25</v>
      </c>
      <c r="C40" s="191">
        <v>50</v>
      </c>
      <c r="D40" s="235" t="s">
        <v>127</v>
      </c>
    </row>
    <row r="41" spans="1:4" ht="13.9" x14ac:dyDescent="0.25">
      <c r="A41" s="201" t="s">
        <v>136</v>
      </c>
      <c r="B41" s="202">
        <f>SUM(B7:B39)/32</f>
        <v>22.09375</v>
      </c>
      <c r="C41" s="202">
        <f>SUM(C7:C39)/32</f>
        <v>37.15625</v>
      </c>
      <c r="D41" s="202">
        <f>SUM(D7:D39)/32</f>
        <v>10</v>
      </c>
    </row>
  </sheetData>
  <pageMargins left="0.7" right="0.7" top="0.75" bottom="0.75" header="0.3" footer="0.3"/>
  <pageSetup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workbookViewId="0">
      <selection activeCell="G32" sqref="G32"/>
    </sheetView>
  </sheetViews>
  <sheetFormatPr defaultColWidth="9.140625" defaultRowHeight="14.25" x14ac:dyDescent="0.2"/>
  <cols>
    <col min="1" max="2" width="9.140625" style="182"/>
    <col min="3" max="3" width="10.7109375" style="182" customWidth="1"/>
    <col min="4" max="4" width="9.140625" style="182"/>
    <col min="5" max="5" width="10.28515625" style="182" customWidth="1"/>
    <col min="6" max="16384" width="9.140625" style="182"/>
  </cols>
  <sheetData>
    <row r="1" spans="1:9" ht="15.6" x14ac:dyDescent="0.3">
      <c r="A1" s="193" t="s">
        <v>138</v>
      </c>
    </row>
    <row r="2" spans="1:9" ht="15" x14ac:dyDescent="0.25">
      <c r="A2" s="183" t="s">
        <v>151</v>
      </c>
    </row>
    <row r="3" spans="1:9" ht="13.9" x14ac:dyDescent="0.25">
      <c r="A3" s="183" t="s">
        <v>129</v>
      </c>
    </row>
    <row r="5" spans="1:9" ht="13.9" x14ac:dyDescent="0.25">
      <c r="A5" s="182" t="s">
        <v>130</v>
      </c>
    </row>
    <row r="6" spans="1:9" ht="13.9" x14ac:dyDescent="0.25">
      <c r="A6" s="182" t="s">
        <v>152</v>
      </c>
    </row>
    <row r="7" spans="1:9" ht="14.45" thickBot="1" x14ac:dyDescent="0.3">
      <c r="B7" s="182" t="s">
        <v>52</v>
      </c>
    </row>
    <row r="8" spans="1:9" ht="14.45" thickTop="1" x14ac:dyDescent="0.25">
      <c r="A8" s="207" t="s">
        <v>135</v>
      </c>
      <c r="B8" s="208" t="s">
        <v>131</v>
      </c>
      <c r="C8" s="209"/>
      <c r="D8" s="208" t="s">
        <v>131</v>
      </c>
      <c r="E8" s="209"/>
      <c r="F8" s="208" t="s">
        <v>134</v>
      </c>
      <c r="G8" s="209"/>
      <c r="H8" s="208" t="s">
        <v>134</v>
      </c>
      <c r="I8" s="210"/>
    </row>
    <row r="9" spans="1:9" ht="14.45" thickBot="1" x14ac:dyDescent="0.3">
      <c r="A9" s="211"/>
      <c r="B9" s="197" t="s">
        <v>132</v>
      </c>
      <c r="C9" s="198"/>
      <c r="D9" s="197" t="s">
        <v>133</v>
      </c>
      <c r="E9" s="198"/>
      <c r="F9" s="197" t="s">
        <v>132</v>
      </c>
      <c r="G9" s="198"/>
      <c r="H9" s="197" t="s">
        <v>132</v>
      </c>
      <c r="I9" s="212"/>
    </row>
    <row r="10" spans="1:9" ht="13.9" x14ac:dyDescent="0.25">
      <c r="A10" s="213" t="s">
        <v>125</v>
      </c>
      <c r="B10" s="199">
        <v>3</v>
      </c>
      <c r="C10" s="200" t="s">
        <v>157</v>
      </c>
      <c r="D10" s="199">
        <v>3</v>
      </c>
      <c r="E10" s="200" t="s">
        <v>157</v>
      </c>
      <c r="F10" s="199">
        <v>3</v>
      </c>
      <c r="G10" s="200" t="s">
        <v>157</v>
      </c>
      <c r="H10" s="199">
        <v>3</v>
      </c>
      <c r="I10" s="214" t="s">
        <v>157</v>
      </c>
    </row>
    <row r="11" spans="1:9" ht="13.9" x14ac:dyDescent="0.25">
      <c r="A11" s="213" t="s">
        <v>126</v>
      </c>
      <c r="B11" s="199">
        <v>9.75</v>
      </c>
      <c r="C11" s="200" t="s">
        <v>157</v>
      </c>
      <c r="D11" s="199">
        <v>7.3</v>
      </c>
      <c r="E11" s="200" t="s">
        <v>157</v>
      </c>
      <c r="F11" s="199">
        <v>9.75</v>
      </c>
      <c r="G11" s="200" t="s">
        <v>157</v>
      </c>
      <c r="H11" s="199">
        <v>7.3</v>
      </c>
      <c r="I11" s="214" t="s">
        <v>157</v>
      </c>
    </row>
    <row r="12" spans="1:9" ht="14.45" thickBot="1" x14ac:dyDescent="0.3">
      <c r="A12" s="215" t="s">
        <v>74</v>
      </c>
      <c r="B12" s="216">
        <v>3</v>
      </c>
      <c r="C12" s="217" t="s">
        <v>157</v>
      </c>
      <c r="D12" s="216">
        <v>3</v>
      </c>
      <c r="E12" s="217" t="s">
        <v>157</v>
      </c>
      <c r="F12" s="216">
        <v>3</v>
      </c>
      <c r="G12" s="217" t="s">
        <v>157</v>
      </c>
      <c r="H12" s="216">
        <v>3</v>
      </c>
      <c r="I12" s="218" t="s">
        <v>157</v>
      </c>
    </row>
    <row r="13" spans="1:9" ht="14.45" thickTop="1" x14ac:dyDescent="0.25"/>
    <row r="14" spans="1:9" ht="14.45" x14ac:dyDescent="0.3">
      <c r="A14" s="203"/>
    </row>
    <row r="16" spans="1:9" ht="15" x14ac:dyDescent="0.25">
      <c r="A16" s="183" t="s">
        <v>153</v>
      </c>
    </row>
    <row r="17" spans="1:9" ht="13.9" x14ac:dyDescent="0.25">
      <c r="A17" s="183" t="s">
        <v>154</v>
      </c>
    </row>
    <row r="19" spans="1:9" ht="13.9" x14ac:dyDescent="0.25">
      <c r="A19" s="182" t="s">
        <v>155</v>
      </c>
    </row>
    <row r="20" spans="1:9" ht="13.9" x14ac:dyDescent="0.25">
      <c r="A20" s="182" t="s">
        <v>156</v>
      </c>
    </row>
    <row r="21" spans="1:9" ht="14.45" thickBot="1" x14ac:dyDescent="0.3">
      <c r="B21" s="182" t="s">
        <v>52</v>
      </c>
    </row>
    <row r="22" spans="1:9" ht="13.9" x14ac:dyDescent="0.25">
      <c r="A22" s="194" t="s">
        <v>135</v>
      </c>
      <c r="B22" s="195" t="s">
        <v>131</v>
      </c>
      <c r="C22" s="196"/>
      <c r="D22" s="195" t="s">
        <v>131</v>
      </c>
      <c r="E22" s="196"/>
      <c r="F22" s="195" t="s">
        <v>134</v>
      </c>
      <c r="G22" s="196"/>
      <c r="H22" s="195" t="s">
        <v>134</v>
      </c>
      <c r="I22" s="196"/>
    </row>
    <row r="23" spans="1:9" ht="14.45" thickBot="1" x14ac:dyDescent="0.3">
      <c r="A23" s="219"/>
      <c r="B23" s="220" t="s">
        <v>132</v>
      </c>
      <c r="C23" s="221"/>
      <c r="D23" s="220" t="s">
        <v>133</v>
      </c>
      <c r="E23" s="221"/>
      <c r="F23" s="220" t="s">
        <v>132</v>
      </c>
      <c r="G23" s="221"/>
      <c r="H23" s="220" t="s">
        <v>132</v>
      </c>
      <c r="I23" s="221"/>
    </row>
    <row r="24" spans="1:9" ht="14.45" thickTop="1" x14ac:dyDescent="0.25">
      <c r="A24" s="222" t="s">
        <v>125</v>
      </c>
      <c r="B24" s="223">
        <v>15</v>
      </c>
      <c r="C24" s="224" t="s">
        <v>158</v>
      </c>
      <c r="D24" s="223">
        <v>15</v>
      </c>
      <c r="E24" s="224" t="s">
        <v>158</v>
      </c>
      <c r="F24" s="223">
        <v>15</v>
      </c>
      <c r="G24" s="224" t="s">
        <v>158</v>
      </c>
      <c r="H24" s="223">
        <v>15</v>
      </c>
      <c r="I24" s="225" t="s">
        <v>158</v>
      </c>
    </row>
    <row r="25" spans="1:9" ht="13.9" x14ac:dyDescent="0.25">
      <c r="A25" s="213" t="s">
        <v>126</v>
      </c>
      <c r="B25" s="199">
        <v>55</v>
      </c>
      <c r="C25" s="200" t="s">
        <v>158</v>
      </c>
      <c r="D25" s="199">
        <v>55</v>
      </c>
      <c r="E25" s="200" t="s">
        <v>158</v>
      </c>
      <c r="F25" s="199">
        <v>55</v>
      </c>
      <c r="G25" s="200" t="s">
        <v>158</v>
      </c>
      <c r="H25" s="199">
        <v>55</v>
      </c>
      <c r="I25" s="214" t="s">
        <v>158</v>
      </c>
    </row>
    <row r="26" spans="1:9" ht="14.45" thickBot="1" x14ac:dyDescent="0.3">
      <c r="A26" s="215" t="s">
        <v>74</v>
      </c>
      <c r="B26" s="216">
        <v>15</v>
      </c>
      <c r="C26" s="217" t="s">
        <v>158</v>
      </c>
      <c r="D26" s="216">
        <v>15</v>
      </c>
      <c r="E26" s="217" t="s">
        <v>158</v>
      </c>
      <c r="F26" s="216">
        <v>15</v>
      </c>
      <c r="G26" s="217" t="s">
        <v>158</v>
      </c>
      <c r="H26" s="216">
        <v>15</v>
      </c>
      <c r="I26" s="218" t="s">
        <v>158</v>
      </c>
    </row>
    <row r="27" spans="1:9" ht="14.45" thickTop="1" x14ac:dyDescent="0.25"/>
    <row r="28" spans="1:9" ht="14.45" x14ac:dyDescent="0.3">
      <c r="A28" s="203"/>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Kimble</vt:lpstr>
      <vt:lpstr>Republic</vt:lpstr>
      <vt:lpstr>Rumpke</vt:lpstr>
      <vt:lpstr>Bid Form 5 Tally</vt:lpstr>
      <vt:lpstr>Bid Form 6 Tally</vt:lpstr>
      <vt:lpstr>'Bid Form 5 Tally'!Print_Area</vt:lpstr>
      <vt:lpstr>'Bid Form 6 Tally'!Print_Area</vt:lpstr>
      <vt:lpstr>Kimble!Print_Area</vt:lpstr>
      <vt:lpstr>Republic!Print_Area</vt:lpstr>
      <vt:lpstr>Rumpke!Print_Area</vt:lpstr>
    </vt:vector>
  </TitlesOfParts>
  <Company>Medina County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Sanitary Engineers</dc:creator>
  <cp:lastModifiedBy>Sanitary Engineers</cp:lastModifiedBy>
  <cp:lastPrinted>2019-09-17T12:12:38Z</cp:lastPrinted>
  <dcterms:created xsi:type="dcterms:W3CDTF">2019-08-06T17:58:18Z</dcterms:created>
  <dcterms:modified xsi:type="dcterms:W3CDTF">2019-09-17T12:17:20Z</dcterms:modified>
</cp:coreProperties>
</file>